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dev\git\bid_entry\07申請書\doc\ver9\reg_standard\"/>
    </mc:Choice>
  </mc:AlternateContent>
  <xr:revisionPtr revIDLastSave="0" documentId="13_ncr:1_{86A29F23-A9FA-4047-ACCD-7D2CA72531BB}" xr6:coauthVersionLast="47" xr6:coauthVersionMax="47" xr10:uidLastSave="{00000000-0000-0000-0000-000000000000}"/>
  <workbookProtection workbookAlgorithmName="SHA-512" workbookHashValue="/OTlGGIFRg39jHpE9ltfsOqsvKGlqNqpg7TBJzuIXo9a9pktrEbPubnQTEmJJ/cj19M1i4PIkI1zgZ3kduXIuQ==" workbookSaltValue="3/V2atXk80CSyw+DvJlXpg==" workbookSpinCount="100000" lockStructure="1"/>
  <bookViews>
    <workbookView xWindow="3120" yWindow="1125" windowWidth="21420" windowHeight="15075" xr2:uid="{00000000-000D-0000-FFFF-FFFF00000000}"/>
  </bookViews>
  <sheets>
    <sheet name="入力シート" sheetId="1" r:id="rId1"/>
    <sheet name="settings" sheetId="2" state="hidden" r:id="rId2"/>
  </sheets>
  <definedNames>
    <definedName name="_xlnm.Print_Titles" localSheetId="0">入力シート!$1:$1</definedName>
    <definedName name="希望">入力シート!$A$238</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23" i="1" l="1"/>
  <c r="A722" i="1"/>
  <c r="A719" i="1"/>
  <c r="A712" i="1"/>
  <c r="A708" i="1"/>
  <c r="A701" i="1"/>
  <c r="A700" i="1"/>
  <c r="A699" i="1"/>
  <c r="A695" i="1"/>
  <c r="A692" i="1"/>
  <c r="A687" i="1"/>
  <c r="A683" i="1"/>
  <c r="A680" i="1"/>
  <c r="A677" i="1"/>
  <c r="A674" i="1"/>
  <c r="A668" i="1"/>
  <c r="A665" i="1"/>
  <c r="A663" i="1"/>
  <c r="A661" i="1"/>
  <c r="A651" i="1"/>
  <c r="A646" i="1"/>
  <c r="A644" i="1"/>
  <c r="A641" i="1"/>
  <c r="A638" i="1"/>
  <c r="A629" i="1"/>
  <c r="A625" i="1"/>
  <c r="A623" i="1"/>
  <c r="A620" i="1"/>
  <c r="A618" i="1"/>
  <c r="A611" i="1"/>
  <c r="A609" i="1"/>
  <c r="A605" i="1"/>
  <c r="A600" i="1"/>
  <c r="A596" i="1"/>
  <c r="A592" i="1"/>
  <c r="A586" i="1"/>
  <c r="A581" i="1"/>
  <c r="A575" i="1"/>
  <c r="A569" i="1"/>
  <c r="A563" i="1"/>
  <c r="A558" i="1"/>
  <c r="A551" i="1"/>
  <c r="A541" i="1"/>
  <c r="A534" i="1"/>
  <c r="A530" i="1"/>
  <c r="A527" i="1"/>
  <c r="A520" i="1"/>
  <c r="A512" i="1"/>
  <c r="A510" i="1"/>
  <c r="A497" i="1"/>
  <c r="A484" i="1"/>
  <c r="A479" i="1"/>
  <c r="A470" i="1"/>
  <c r="A464" i="1"/>
  <c r="A460" i="1"/>
  <c r="A457" i="1"/>
  <c r="A448" i="1"/>
  <c r="A438" i="1"/>
  <c r="A430" i="1"/>
  <c r="A426" i="1"/>
  <c r="A421" i="1"/>
  <c r="A416" i="1"/>
  <c r="A408" i="1"/>
  <c r="A397" i="1"/>
  <c r="A389" i="1"/>
  <c r="A382" i="1"/>
  <c r="A372" i="1"/>
  <c r="A362" i="1"/>
  <c r="A359" i="1"/>
  <c r="A356" i="1"/>
  <c r="A352" i="1"/>
  <c r="A348" i="1"/>
  <c r="A344" i="1"/>
  <c r="A337" i="1"/>
  <c r="A334" i="1"/>
  <c r="A331" i="1"/>
  <c r="A325" i="1"/>
  <c r="A322" i="1"/>
  <c r="A318" i="1"/>
  <c r="A314" i="1"/>
  <c r="A306" i="1"/>
  <c r="A301" i="1"/>
  <c r="A297" i="1"/>
  <c r="A290" i="1"/>
  <c r="A284" i="1"/>
  <c r="A276" i="1"/>
  <c r="A268" i="1"/>
  <c r="A263" i="1"/>
  <c r="A255" i="1"/>
  <c r="A247" i="1"/>
  <c r="A238" i="1"/>
  <c r="A227" i="1"/>
  <c r="A225" i="1"/>
  <c r="A206" i="1"/>
  <c r="A205" i="1"/>
  <c r="A204" i="1"/>
  <c r="A203" i="1"/>
  <c r="A199" i="1"/>
  <c r="A189" i="1"/>
  <c r="A186" i="1"/>
  <c r="A185" i="1"/>
  <c r="A184" i="1"/>
  <c r="A182" i="1"/>
  <c r="A169" i="1"/>
  <c r="A167" i="1"/>
  <c r="A165" i="1"/>
  <c r="A163" i="1"/>
  <c r="A161" i="1"/>
  <c r="A159" i="1"/>
  <c r="A157" i="1"/>
  <c r="A155" i="1"/>
  <c r="A153" i="1"/>
  <c r="A126" i="1"/>
  <c r="A124" i="1"/>
  <c r="A122" i="1"/>
  <c r="A120" i="1"/>
  <c r="A116" i="1"/>
  <c r="A114" i="1"/>
  <c r="A87" i="1"/>
  <c r="A85" i="1"/>
  <c r="A84" i="1"/>
  <c r="A83" i="1"/>
  <c r="A81" i="1"/>
  <c r="A79" i="1"/>
  <c r="A77" i="1"/>
  <c r="A75" i="1"/>
  <c r="A73" i="1"/>
  <c r="A71" i="1"/>
  <c r="A69" i="1"/>
  <c r="A63" i="1"/>
  <c r="A40" i="1"/>
  <c r="A38" i="1"/>
  <c r="A36" i="1"/>
  <c r="A34" i="1"/>
  <c r="A32" i="1"/>
  <c r="A30" i="1"/>
  <c r="A28" i="1"/>
  <c r="A26" i="1"/>
  <c r="A24" i="1"/>
  <c r="A22" i="1"/>
  <c r="A20" i="1"/>
  <c r="K207" i="1"/>
  <c r="AB202" i="1"/>
  <c r="J226" i="1"/>
  <c r="T758" i="1"/>
  <c r="J177" i="1" l="1"/>
  <c r="J192" i="1" l="1"/>
  <c r="J194" i="1" l="1"/>
  <c r="I223" i="1" l="1"/>
  <c r="I217" i="1" l="1"/>
  <c r="D114" i="1"/>
  <c r="D116" i="1" s="1"/>
  <c r="D118" i="1" s="1"/>
  <c r="D120" i="1" s="1"/>
  <c r="D122" i="1" s="1"/>
  <c r="D124" i="1" s="1"/>
  <c r="D126" i="1" s="1"/>
  <c r="J198" i="1" l="1"/>
  <c r="J196" i="1"/>
  <c r="A2" i="2" l="1"/>
  <c r="A1" i="2"/>
</calcChain>
</file>

<file path=xl/sharedStrings.xml><?xml version="1.0" encoding="utf-8"?>
<sst xmlns="http://schemas.openxmlformats.org/spreadsheetml/2006/main" count="814" uniqueCount="656">
  <si>
    <t>営業年数</t>
    <rPh sb="0" eb="2">
      <t>エイギョウ</t>
    </rPh>
    <rPh sb="2" eb="4">
      <t>ネンスウ</t>
    </rPh>
    <phoneticPr fontId="6"/>
  </si>
  <si>
    <t>外資状況</t>
    <rPh sb="0" eb="2">
      <t>ガイシ</t>
    </rPh>
    <rPh sb="2" eb="4">
      <t>ジョウキョウ</t>
    </rPh>
    <phoneticPr fontId="6"/>
  </si>
  <si>
    <t>区分</t>
    <rPh sb="0" eb="2">
      <t>クブン</t>
    </rPh>
    <phoneticPr fontId="5"/>
  </si>
  <si>
    <t>外資区分</t>
    <rPh sb="0" eb="2">
      <t>ガイシ</t>
    </rPh>
    <rPh sb="2" eb="4">
      <t>クブン</t>
    </rPh>
    <phoneticPr fontId="6"/>
  </si>
  <si>
    <t>国名</t>
    <rPh sb="0" eb="1">
      <t>クニ</t>
    </rPh>
    <rPh sb="1" eb="2">
      <t>メイ</t>
    </rPh>
    <phoneticPr fontId="5"/>
  </si>
  <si>
    <t>%</t>
    <phoneticPr fontId="5"/>
  </si>
  <si>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</si>
  <si>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</si>
  <si>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E.経営情報</t>
    <rPh sb="2" eb="4">
      <t>ケイエイ</t>
    </rPh>
    <rPh sb="4" eb="6">
      <t>ジョウホウ</t>
    </rPh>
    <phoneticPr fontId="5"/>
  </si>
  <si>
    <t>リストから選択してください。</t>
    <phoneticPr fontId="5"/>
  </si>
  <si>
    <t>選択</t>
    <rPh sb="0" eb="2">
      <t>センタク</t>
    </rPh>
    <phoneticPr fontId="6"/>
  </si>
  <si>
    <t>(a)外資なし</t>
    <rPh sb="3" eb="5">
      <t>ガイシ</t>
    </rPh>
    <phoneticPr fontId="6"/>
  </si>
  <si>
    <t>(b)外国籍会社</t>
    <rPh sb="3" eb="6">
      <t>ガイコクセキ</t>
    </rPh>
    <rPh sb="6" eb="8">
      <t>ガイシャ</t>
    </rPh>
    <phoneticPr fontId="6"/>
  </si>
  <si>
    <t>(c)日本国籍会社(外資比率100%)</t>
    <phoneticPr fontId="6"/>
  </si>
  <si>
    <t>(d)日本国籍会社</t>
    <phoneticPr fontId="6"/>
  </si>
  <si>
    <t>年</t>
    <rPh sb="0" eb="1">
      <t>ネン</t>
    </rPh>
    <phoneticPr fontId="5"/>
  </si>
  <si>
    <t>適格組合証明取得年月日</t>
    <rPh sb="0" eb="2">
      <t>テキカク</t>
    </rPh>
    <rPh sb="2" eb="4">
      <t>クミアイ</t>
    </rPh>
    <rPh sb="4" eb="6">
      <t>ショウメイ</t>
    </rPh>
    <rPh sb="6" eb="8">
      <t>シュトク</t>
    </rPh>
    <rPh sb="8" eb="11">
      <t>ネンガッピ</t>
    </rPh>
    <phoneticPr fontId="6"/>
  </si>
  <si>
    <t>適格組合証明番号</t>
    <rPh sb="0" eb="2">
      <t>テキカク</t>
    </rPh>
    <rPh sb="2" eb="4">
      <t>クミアイ</t>
    </rPh>
    <rPh sb="4" eb="6">
      <t>ショウメイ</t>
    </rPh>
    <rPh sb="6" eb="8">
      <t>バンゴウ</t>
    </rPh>
    <phoneticPr fontId="6"/>
  </si>
  <si>
    <t>設立年月日</t>
    <rPh sb="0" eb="2">
      <t>セツリツ</t>
    </rPh>
    <rPh sb="2" eb="5">
      <t>ネンガッピ</t>
    </rPh>
    <phoneticPr fontId="6"/>
  </si>
  <si>
    <t>休業期間又は</t>
    <rPh sb="0" eb="2">
      <t>キュウギョウ</t>
    </rPh>
    <rPh sb="2" eb="4">
      <t>キカン</t>
    </rPh>
    <rPh sb="4" eb="5">
      <t>マタ</t>
    </rPh>
    <phoneticPr fontId="6"/>
  </si>
  <si>
    <t>から</t>
    <phoneticPr fontId="6"/>
  </si>
  <si>
    <t>まで</t>
    <phoneticPr fontId="6"/>
  </si>
  <si>
    <t>転(廃)業の期間</t>
    <phoneticPr fontId="6"/>
  </si>
  <si>
    <t>みなし大企業</t>
    <rPh sb="3" eb="6">
      <t>ダイキギョウ</t>
    </rPh>
    <phoneticPr fontId="6"/>
  </si>
  <si>
    <t>自己資本額</t>
    <rPh sb="0" eb="2">
      <t>ジコ</t>
    </rPh>
    <rPh sb="2" eb="4">
      <t>シホン</t>
    </rPh>
    <rPh sb="4" eb="5">
      <t>ガク</t>
    </rPh>
    <phoneticPr fontId="5"/>
  </si>
  <si>
    <t>株主資本</t>
    <rPh sb="0" eb="2">
      <t>カブヌシ</t>
    </rPh>
    <rPh sb="2" eb="4">
      <t>シホン</t>
    </rPh>
    <phoneticPr fontId="6"/>
  </si>
  <si>
    <t xml:space="preserve"> (うち外国資本)</t>
    <phoneticPr fontId="6"/>
  </si>
  <si>
    <t>評価・換算差額等</t>
    <rPh sb="0" eb="2">
      <t>ヒョウカ</t>
    </rPh>
    <rPh sb="3" eb="5">
      <t>カンザン</t>
    </rPh>
    <rPh sb="5" eb="7">
      <t>サガク</t>
    </rPh>
    <rPh sb="7" eb="8">
      <t>トウ</t>
    </rPh>
    <phoneticPr fontId="6"/>
  </si>
  <si>
    <t>新株予約権</t>
    <phoneticPr fontId="5"/>
  </si>
  <si>
    <t>経営状況（流動比率）</t>
    <rPh sb="0" eb="2">
      <t>ケイエイ</t>
    </rPh>
    <rPh sb="2" eb="4">
      <t>ジョウキョウ</t>
    </rPh>
    <rPh sb="5" eb="7">
      <t>リュウドウ</t>
    </rPh>
    <rPh sb="7" eb="9">
      <t>ヒリツ</t>
    </rPh>
    <phoneticPr fontId="5"/>
  </si>
  <si>
    <t>流動比率（a/b×100）</t>
    <phoneticPr fontId="5"/>
  </si>
  <si>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6"/>
  </si>
  <si>
    <t>希望する資格の種類等</t>
    <rPh sb="0" eb="2">
      <t>キボウ</t>
    </rPh>
    <rPh sb="4" eb="6">
      <t>シカク</t>
    </rPh>
    <rPh sb="7" eb="9">
      <t>シュルイ</t>
    </rPh>
    <rPh sb="9" eb="10">
      <t>トウ</t>
    </rPh>
    <phoneticPr fontId="6"/>
  </si>
  <si>
    <t>F.業種情報</t>
    <rPh sb="2" eb="4">
      <t>ギョウシュ</t>
    </rPh>
    <rPh sb="4" eb="6">
      <t>ジョウホウ</t>
    </rPh>
    <phoneticPr fontId="5"/>
  </si>
  <si>
    <t>燃料類</t>
  </si>
  <si>
    <t>希望</t>
    <rPh sb="0" eb="2">
      <t>キボウ</t>
    </rPh>
    <phoneticPr fontId="5"/>
  </si>
  <si>
    <t>営業品目</t>
    <phoneticPr fontId="5"/>
  </si>
  <si>
    <t>A.本社(店)情報</t>
    <phoneticPr fontId="5"/>
  </si>
  <si>
    <t>郵便番号</t>
    <rPh sb="0" eb="4">
      <t>ユウビンバンゴウ</t>
    </rPh>
    <phoneticPr fontId="6"/>
  </si>
  <si>
    <t>住所</t>
    <rPh sb="0" eb="2">
      <t>ジュウショ</t>
    </rPh>
    <phoneticPr fontId="6"/>
  </si>
  <si>
    <t>都道府県から入力してください。</t>
    <phoneticPr fontId="5"/>
  </si>
  <si>
    <t>商号又は名称フリガナ</t>
    <rPh sb="0" eb="2">
      <t>ショウゴウ</t>
    </rPh>
    <rPh sb="2" eb="3">
      <t>マタ</t>
    </rPh>
    <rPh sb="4" eb="6">
      <t>メイショウ</t>
    </rPh>
    <phoneticPr fontId="6"/>
  </si>
  <si>
    <t>商号又は名称</t>
    <rPh sb="0" eb="2">
      <t>ショウゴウ</t>
    </rPh>
    <rPh sb="2" eb="3">
      <t>マタ</t>
    </rPh>
    <rPh sb="4" eb="6">
      <t>メイショウ</t>
    </rPh>
    <phoneticPr fontId="6"/>
  </si>
  <si>
    <t>代表者役職</t>
    <rPh sb="0" eb="3">
      <t>ダイヒョウシャ</t>
    </rPh>
    <rPh sb="3" eb="5">
      <t>ヤクショク</t>
    </rPh>
    <phoneticPr fontId="6"/>
  </si>
  <si>
    <t>正式名称で入力してください。個人の場合は「代表者」と入力してください。</t>
    <rPh sb="5" eb="7">
      <t>ニュウリョク</t>
    </rPh>
    <rPh sb="26" eb="28">
      <t>ニュウリョク</t>
    </rPh>
    <phoneticPr fontId="5"/>
  </si>
  <si>
    <t>代表者氏名フリガナ</t>
    <rPh sb="0" eb="3">
      <t>ダイヒョウシャ</t>
    </rPh>
    <rPh sb="3" eb="5">
      <t>シメイ</t>
    </rPh>
    <phoneticPr fontId="6"/>
  </si>
  <si>
    <t>全角カタカナで入力してください。姓と名は１文字分空けてください。</t>
    <phoneticPr fontId="5"/>
  </si>
  <si>
    <t>代表者氏名</t>
    <rPh sb="0" eb="3">
      <t>ダイヒョウシャ</t>
    </rPh>
    <rPh sb="3" eb="5">
      <t>シメイ</t>
    </rPh>
    <phoneticPr fontId="6"/>
  </si>
  <si>
    <t>姓と名は１文字分空けてください。</t>
    <phoneticPr fontId="5"/>
  </si>
  <si>
    <t>電話番号</t>
    <rPh sb="0" eb="2">
      <t>デンワ</t>
    </rPh>
    <rPh sb="2" eb="4">
      <t>バンゴウ</t>
    </rPh>
    <phoneticPr fontId="6"/>
  </si>
  <si>
    <t>内線番号(</t>
    <rPh sb="0" eb="4">
      <t>ナイセンバンゴウ</t>
    </rPh>
    <phoneticPr fontId="5"/>
  </si>
  <si>
    <t>)</t>
    <phoneticPr fontId="5"/>
  </si>
  <si>
    <t>例)0000-00-0000　半角の数字とハイフンで入力してください。</t>
    <phoneticPr fontId="5"/>
  </si>
  <si>
    <t>ＦＡＸ番号</t>
    <rPh sb="3" eb="5">
      <t>バンゴウ</t>
    </rPh>
    <phoneticPr fontId="6"/>
  </si>
  <si>
    <t>メールアドレス</t>
    <phoneticPr fontId="6"/>
  </si>
  <si>
    <t>登記上の所在地</t>
    <rPh sb="0" eb="3">
      <t>トウキジョウ</t>
    </rPh>
    <rPh sb="4" eb="7">
      <t>ショザイチ</t>
    </rPh>
    <phoneticPr fontId="6"/>
  </si>
  <si>
    <t>一致する</t>
  </si>
  <si>
    <t>B.契約する営業所情報</t>
    <rPh sb="2" eb="4">
      <t>ケイヤク</t>
    </rPh>
    <rPh sb="6" eb="9">
      <t>エイギョウショ</t>
    </rPh>
    <rPh sb="9" eb="11">
      <t>ジョウホウ</t>
    </rPh>
    <phoneticPr fontId="5"/>
  </si>
  <si>
    <t>支店・営業所に入札・契約権限を委任する場合、(1)入札・契約権限の委任欄にリストから「する」を選択し、支店・営業所情報を入力してください。</t>
    <phoneticPr fontId="5"/>
  </si>
  <si>
    <t>入札・契約権限の委任</t>
    <rPh sb="8" eb="10">
      <t>イニン</t>
    </rPh>
    <phoneticPr fontId="5"/>
  </si>
  <si>
    <t>代表者(受任者)役職</t>
    <rPh sb="0" eb="3">
      <t>ダイヒョウシャ</t>
    </rPh>
    <rPh sb="4" eb="7">
      <t>ジュニンシャ</t>
    </rPh>
    <rPh sb="8" eb="10">
      <t>ヤクショク</t>
    </rPh>
    <phoneticPr fontId="6"/>
  </si>
  <si>
    <t>例)所長　正式名称で入力してください。</t>
    <rPh sb="10" eb="12">
      <t>ニュウリョク</t>
    </rPh>
    <phoneticPr fontId="5"/>
  </si>
  <si>
    <t>代表者(受任者)氏名</t>
    <rPh sb="0" eb="3">
      <t>ダイヒョウシャ</t>
    </rPh>
    <rPh sb="4" eb="6">
      <t>ジュニン</t>
    </rPh>
    <rPh sb="6" eb="7">
      <t>シャ</t>
    </rPh>
    <rPh sb="8" eb="10">
      <t>シメイ</t>
    </rPh>
    <phoneticPr fontId="6"/>
  </si>
  <si>
    <t>フリガナ</t>
    <phoneticPr fontId="5"/>
  </si>
  <si>
    <t>C.担当者情報</t>
    <rPh sb="2" eb="5">
      <t>タントウシャ</t>
    </rPh>
    <rPh sb="5" eb="7">
      <t>ジョウホウ</t>
    </rPh>
    <phoneticPr fontId="5"/>
  </si>
  <si>
    <t>部署名・役職名</t>
    <rPh sb="0" eb="2">
      <t>ブショ</t>
    </rPh>
    <rPh sb="2" eb="3">
      <t>メイ</t>
    </rPh>
    <rPh sb="4" eb="7">
      <t>ヤクショクメイ</t>
    </rPh>
    <phoneticPr fontId="6"/>
  </si>
  <si>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5"/>
  </si>
  <si>
    <t>氏名フリガナ</t>
    <rPh sb="0" eb="2">
      <t>シメイ</t>
    </rPh>
    <phoneticPr fontId="6"/>
  </si>
  <si>
    <t>氏名</t>
    <rPh sb="0" eb="2">
      <t>シメイ</t>
    </rPh>
    <phoneticPr fontId="6"/>
  </si>
  <si>
    <t>本社（店）と異なる場合のみ、都道府県から入力してください。</t>
    <rPh sb="14" eb="18">
      <t>トドウフケン</t>
    </rPh>
    <phoneticPr fontId="5"/>
  </si>
  <si>
    <t>本社（店）と異なる場合のみ、半角の数字とハイフンで入力してください。</t>
    <phoneticPr fontId="5"/>
  </si>
  <si>
    <t>D.申請代理人情報</t>
    <rPh sb="2" eb="7">
      <t>シンセイダイリニン</t>
    </rPh>
    <phoneticPr fontId="5"/>
  </si>
  <si>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5"/>
  </si>
  <si>
    <t>代理申請</t>
    <rPh sb="0" eb="2">
      <t>ダイリ</t>
    </rPh>
    <rPh sb="2" eb="4">
      <t>シンセイ</t>
    </rPh>
    <phoneticPr fontId="20"/>
  </si>
  <si>
    <t>しない</t>
  </si>
  <si>
    <t>行政書士登録番号</t>
    <rPh sb="0" eb="2">
      <t>ギョウセイ</t>
    </rPh>
    <rPh sb="2" eb="4">
      <t>ショシ</t>
    </rPh>
    <rPh sb="4" eb="6">
      <t>トウロク</t>
    </rPh>
    <rPh sb="6" eb="8">
      <t>バンゴウ</t>
    </rPh>
    <phoneticPr fontId="6"/>
  </si>
  <si>
    <t>創業年月日</t>
    <rPh sb="0" eb="2">
      <t>ソウギョウ</t>
    </rPh>
    <rPh sb="2" eb="5">
      <t>ネンガッピ</t>
    </rPh>
    <phoneticPr fontId="6"/>
  </si>
  <si>
    <t>年月日</t>
    <rPh sb="0" eb="3">
      <t>ネンガッピ</t>
    </rPh>
    <phoneticPr fontId="5"/>
  </si>
  <si>
    <t>計</t>
    <phoneticPr fontId="6"/>
  </si>
  <si>
    <t>直前年度分決算</t>
    <rPh sb="0" eb="2">
      <t>チョクゼン</t>
    </rPh>
    <rPh sb="2" eb="5">
      <t>ネンドブン</t>
    </rPh>
    <rPh sb="5" eb="7">
      <t>ケッサン</t>
    </rPh>
    <phoneticPr fontId="6"/>
  </si>
  <si>
    <t>流動資産(a)</t>
    <rPh sb="0" eb="2">
      <t>リュウドウ</t>
    </rPh>
    <rPh sb="2" eb="4">
      <t>シサン</t>
    </rPh>
    <phoneticPr fontId="5"/>
  </si>
  <si>
    <t>千円</t>
    <rPh sb="0" eb="2">
      <t>センエン</t>
    </rPh>
    <phoneticPr fontId="5"/>
  </si>
  <si>
    <t>流動負債(b)</t>
    <rPh sb="0" eb="2">
      <t>リュウドウ</t>
    </rPh>
    <rPh sb="2" eb="4">
      <t>フサイ</t>
    </rPh>
    <phoneticPr fontId="5"/>
  </si>
  <si>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5"/>
  </si>
  <si>
    <t>例)00000000　8桁の数字を入力してください。</t>
  </si>
  <si>
    <t>具体的な内容</t>
    <phoneticPr fontId="5"/>
  </si>
  <si>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5"/>
  </si>
  <si>
    <t>現組織への変更</t>
    <rPh sb="0" eb="1">
      <t>ゲン</t>
    </rPh>
    <rPh sb="1" eb="3">
      <t>ソシキ</t>
    </rPh>
    <rPh sb="5" eb="7">
      <t>ヘンコウ</t>
    </rPh>
    <phoneticPr fontId="6"/>
  </si>
  <si>
    <t>例)カブシキガイシャスズキグミ　正式名称を全角カタカナで入力してください。</t>
    <phoneticPr fontId="5"/>
  </si>
  <si>
    <t>例)株式会社鈴木組　正式名称で入力してください。</t>
    <phoneticPr fontId="5"/>
  </si>
  <si>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5"/>
  </si>
  <si>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rPh sb="0" eb="2">
      <t>イカ</t>
    </rPh>
    <rPh sb="8" eb="10">
      <t>ガイトウ</t>
    </rPh>
    <rPh sb="12" eb="14">
      <t>バアイ</t>
    </rPh>
    <rPh sb="21" eb="23">
      <t>ガイトウ</t>
    </rPh>
    <phoneticPr fontId="5"/>
  </si>
  <si>
    <t>@を含む半角文字で入力してください。</t>
    <phoneticPr fontId="5"/>
  </si>
  <si>
    <t>本社（店）と異なる場合のみ、@を含む半角文字で入力してください。</t>
    <phoneticPr fontId="5"/>
  </si>
  <si>
    <t>例)1000001　「-（ハイフン）」を使わず7桁の数字で入力してください。</t>
  </si>
  <si>
    <t>本社（店）と異なる場合のみ、「-（ハイフン）」を使わず7桁の数字で入力してください。</t>
    <rPh sb="6" eb="7">
      <t>コト</t>
    </rPh>
    <rPh sb="9" eb="11">
      <t>バアイ</t>
    </rPh>
    <phoneticPr fontId="5"/>
  </si>
  <si>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</si>
  <si>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事業協同組合、企業組合、協業組合等で官公需適格組合証明を受けている場合は番号を入力してください。</t>
    <phoneticPr fontId="5"/>
  </si>
  <si>
    <t>物品・役務の提供に係る入札に参加する資格の審査を申請します。</t>
    <phoneticPr fontId="5"/>
  </si>
  <si>
    <t>例)カブシキガイシャスズキグミ　トウホクエイギョウショ
正式名称を全角カタカナで入力してください。支店・営業所名は、１文字空けて入力してください。</t>
    <phoneticPr fontId="5"/>
  </si>
  <si>
    <t>例)株式会社鈴木組　東北営業所
正式名称で入力してください。支店・営業所名は、１文字空けて入力してください。</t>
    <rPh sb="10" eb="12">
      <t>トウホク</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5"/>
  </si>
  <si>
    <t>物品</t>
    <rPh sb="0" eb="2">
      <t>ブッピン</t>
    </rPh>
    <phoneticPr fontId="5"/>
  </si>
  <si>
    <t>1 事務機器・OA機器類</t>
    <phoneticPr fontId="5"/>
  </si>
  <si>
    <t>1.パソコン</t>
  </si>
  <si>
    <t>2.サーバー</t>
  </si>
  <si>
    <t>3.パッケージソフト</t>
  </si>
  <si>
    <t>4.プリンター</t>
  </si>
  <si>
    <t>5.スキャナ</t>
  </si>
  <si>
    <t>6.複写機</t>
  </si>
  <si>
    <t>7.紙折り機</t>
  </si>
  <si>
    <t>8.裁断機</t>
  </si>
  <si>
    <t>99.その他</t>
    <rPh sb="5" eb="6">
      <t>タ</t>
    </rPh>
    <phoneticPr fontId="5"/>
  </si>
  <si>
    <t>3.プリンター</t>
  </si>
  <si>
    <t>4.スキャナ</t>
  </si>
  <si>
    <t>5.複写機</t>
  </si>
  <si>
    <t>6.紙折り機</t>
  </si>
  <si>
    <t>7.裁断機</t>
  </si>
  <si>
    <t>事務用品・家具類</t>
    <phoneticPr fontId="5"/>
  </si>
  <si>
    <t>2 事務・OA機器のリース・レンタル</t>
  </si>
  <si>
    <t>3 事務用スチール家具類</t>
  </si>
  <si>
    <t>1.事務机</t>
  </si>
  <si>
    <t>2.椅子</t>
  </si>
  <si>
    <t>3.キャビネット</t>
  </si>
  <si>
    <t>4.ロッカー</t>
  </si>
  <si>
    <t>5.書棚</t>
  </si>
  <si>
    <t>6.保管庫</t>
  </si>
  <si>
    <t>7.金庫</t>
  </si>
  <si>
    <t>4 家具類</t>
  </si>
  <si>
    <t>1.家具</t>
  </si>
  <si>
    <t>2.ベッド</t>
  </si>
  <si>
    <t>3.タンス</t>
  </si>
  <si>
    <t>4.戸棚</t>
  </si>
  <si>
    <t>5 文房具･用紙類</t>
  </si>
  <si>
    <t>1.文具全般</t>
  </si>
  <si>
    <t>2.和紙</t>
  </si>
  <si>
    <t>3.洋紙</t>
  </si>
  <si>
    <t>4.色紙</t>
  </si>
  <si>
    <t>5.封筒</t>
  </si>
  <si>
    <t>6.再生紙</t>
  </si>
  <si>
    <t>7.上質紙</t>
  </si>
  <si>
    <t>6 印章・記念品</t>
  </si>
  <si>
    <t>1.印章</t>
  </si>
  <si>
    <t>2.ゴム印</t>
  </si>
  <si>
    <t>3.カップ</t>
  </si>
  <si>
    <t>4.トロフィー</t>
  </si>
  <si>
    <t>5.名札</t>
  </si>
  <si>
    <t>6.記念</t>
  </si>
  <si>
    <t>7.贈答品</t>
  </si>
  <si>
    <t>印刷・図書</t>
  </si>
  <si>
    <t>7 一般印刷</t>
  </si>
  <si>
    <t>1.一般印刷</t>
  </si>
  <si>
    <t>2.パンフレット印刷</t>
  </si>
  <si>
    <t>3.製本</t>
  </si>
  <si>
    <t>4.地図印刷</t>
  </si>
  <si>
    <t>5.封入封緘</t>
  </si>
  <si>
    <t>8 フォーム・特殊・複写印刷</t>
  </si>
  <si>
    <t>1.連続帳票印刷</t>
  </si>
  <si>
    <t>2.ＯＣＲ・ＯＭＲ</t>
  </si>
  <si>
    <t>3.シルクスクリーン印刷等</t>
  </si>
  <si>
    <t>4.マイクロ写真</t>
  </si>
  <si>
    <t>5.第２原図焼付</t>
  </si>
  <si>
    <t>6.複写印刷</t>
  </si>
  <si>
    <t>9 写真・製図類</t>
  </si>
  <si>
    <t>1.プリント</t>
  </si>
  <si>
    <t>2.航空写真</t>
  </si>
  <si>
    <t>3.製図</t>
  </si>
  <si>
    <t>10 書籍・出版物</t>
  </si>
  <si>
    <t>1.書籍</t>
  </si>
  <si>
    <t>2.雑誌</t>
  </si>
  <si>
    <t>3.住宅地図</t>
  </si>
  <si>
    <t>4.その他出版物</t>
  </si>
  <si>
    <t>精密機器</t>
  </si>
  <si>
    <t>11 写真・光学機器・時計</t>
  </si>
  <si>
    <t>1.デジタルカメラ</t>
  </si>
  <si>
    <t>2.ビデオカメラ</t>
  </si>
  <si>
    <t>3.写真用機材</t>
  </si>
  <si>
    <t>4.顕微鏡</t>
  </si>
  <si>
    <t>5.望遠鏡</t>
  </si>
  <si>
    <t>6.映写機</t>
  </si>
  <si>
    <t>7.時計</t>
  </si>
  <si>
    <t>12 計測機器類</t>
  </si>
  <si>
    <t>1.測量機器</t>
  </si>
  <si>
    <t>2.計測機器</t>
  </si>
  <si>
    <t>3.気象観測用機器</t>
  </si>
  <si>
    <t>13 理化学機器</t>
  </si>
  <si>
    <t>1.理化学用品</t>
  </si>
  <si>
    <t>2.測定分析機器</t>
  </si>
  <si>
    <t>3.実験用機器</t>
  </si>
  <si>
    <t>電気機械器具</t>
  </si>
  <si>
    <t>14 家電製品</t>
  </si>
  <si>
    <t>1.家電製品</t>
  </si>
  <si>
    <t>2.照明機器</t>
  </si>
  <si>
    <t>15 通信関係機器</t>
  </si>
  <si>
    <t>1.電気通信機器</t>
  </si>
  <si>
    <t>2.無線機</t>
  </si>
  <si>
    <t>3.電話交換機</t>
  </si>
  <si>
    <t>4.有線設備</t>
  </si>
  <si>
    <t xml:space="preserve">5.防犯カメラ </t>
  </si>
  <si>
    <t>16 配線照明器具</t>
  </si>
  <si>
    <t>1.受配電設備</t>
  </si>
  <si>
    <t>2.舞台照明機器</t>
  </si>
  <si>
    <t>17 受信機・音声周波数装置、音響機具</t>
  </si>
  <si>
    <t>1.受信機・音声周波数装置</t>
  </si>
  <si>
    <t>2.音響機具</t>
  </si>
  <si>
    <t>輸送機械</t>
  </si>
  <si>
    <t>18 自動車</t>
  </si>
  <si>
    <t>1.乗用車</t>
  </si>
  <si>
    <t>2.特殊自動車</t>
  </si>
  <si>
    <t>3.バス</t>
  </si>
  <si>
    <t>4.緊急自動車</t>
  </si>
  <si>
    <t>5.消防ポンプ自動車</t>
  </si>
  <si>
    <t>6.給水車</t>
  </si>
  <si>
    <t>19 車輌のリース・レンタル</t>
  </si>
  <si>
    <t>2.軽自動車</t>
  </si>
  <si>
    <t>3.特殊自動車</t>
  </si>
  <si>
    <t>20 自動車部品</t>
  </si>
  <si>
    <t>1.機器</t>
  </si>
  <si>
    <t>2.タイヤ</t>
  </si>
  <si>
    <t>3.自動車等部品</t>
  </si>
  <si>
    <t>21 自転車・バイク</t>
  </si>
  <si>
    <t>1.自転車</t>
  </si>
  <si>
    <t>2.バイク</t>
  </si>
  <si>
    <t>3.自転車・バイク等部品</t>
  </si>
  <si>
    <t>22 船舶用品</t>
  </si>
  <si>
    <t>1.モーターボート</t>
  </si>
  <si>
    <t>2.船舶用エンジン・機器</t>
  </si>
  <si>
    <t>23 船舶のリース・レンタル</t>
  </si>
  <si>
    <t>2.ヨット</t>
  </si>
  <si>
    <t>24 工作・建設用機械類</t>
  </si>
  <si>
    <t>1.ブルドーザー</t>
  </si>
  <si>
    <t>2.クレーン</t>
  </si>
  <si>
    <t>3.フォークリフト</t>
  </si>
  <si>
    <t>4.高所作業車</t>
  </si>
  <si>
    <t>5.施盤</t>
  </si>
  <si>
    <t>6.プレス機械</t>
  </si>
  <si>
    <t>7.ボール盤</t>
  </si>
  <si>
    <t>8.切断機</t>
  </si>
  <si>
    <t>9.溶接機</t>
  </si>
  <si>
    <t>25 建設・産業機器のリース・レンタル</t>
  </si>
  <si>
    <t>5.トラクター</t>
  </si>
  <si>
    <t>6.草刈機</t>
  </si>
  <si>
    <t>7.林業用機器</t>
  </si>
  <si>
    <t>8.農業用機　</t>
  </si>
  <si>
    <t>9.発電機</t>
  </si>
  <si>
    <t>一般機械器具</t>
  </si>
  <si>
    <t>26 農林漁業用機器類</t>
  </si>
  <si>
    <t xml:space="preserve">1.トラクター　 </t>
  </si>
  <si>
    <t>2.コンバイン</t>
  </si>
  <si>
    <t>3.草刈機</t>
  </si>
  <si>
    <t>4.林業用機器</t>
  </si>
  <si>
    <t>5.農業用機器</t>
  </si>
  <si>
    <t>6.漁業用資材</t>
  </si>
  <si>
    <t>27 その他機械器具類</t>
  </si>
  <si>
    <t>1.水道メーター</t>
  </si>
  <si>
    <t>2.上下水道関連機器</t>
  </si>
  <si>
    <t>3.部品</t>
  </si>
  <si>
    <t>4.ボイラー</t>
  </si>
  <si>
    <t>5.ポンプ</t>
  </si>
  <si>
    <t>6.自動券売機</t>
  </si>
  <si>
    <t>7.駐車場機器</t>
  </si>
  <si>
    <t>28 建材・資材</t>
  </si>
  <si>
    <t>1.セメント</t>
  </si>
  <si>
    <t>2.コンクリート</t>
  </si>
  <si>
    <t>3.アスファルト</t>
  </si>
  <si>
    <t>4.砂利</t>
  </si>
  <si>
    <t>5.石材</t>
  </si>
  <si>
    <t>6.木材</t>
  </si>
  <si>
    <t>7.建具</t>
  </si>
  <si>
    <t>8.ガラス</t>
  </si>
  <si>
    <t>9.畳</t>
  </si>
  <si>
    <t>10.襖</t>
  </si>
  <si>
    <t>29 給排水・電気工事材料</t>
  </si>
  <si>
    <t>1.鉄管</t>
  </si>
  <si>
    <t>2.鉛管</t>
  </si>
  <si>
    <t>3.ビニール管</t>
  </si>
  <si>
    <t>4.ヒューム管</t>
  </si>
  <si>
    <t>5.電線</t>
  </si>
  <si>
    <t>6.光ファイバーケーブル</t>
  </si>
  <si>
    <t>7.絶縁材料</t>
  </si>
  <si>
    <t>30 仮設資材</t>
  </si>
  <si>
    <t>1.プレハブ物置</t>
  </si>
  <si>
    <t>2.プレハブハウス</t>
  </si>
  <si>
    <t>3.仮設トイレ</t>
  </si>
  <si>
    <t>4.組立駐車場</t>
  </si>
  <si>
    <t>31 仮設資材のリース・レンタル</t>
  </si>
  <si>
    <t>32 冷暖房衛生器具類</t>
  </si>
  <si>
    <t>1.空調設備機器</t>
  </si>
  <si>
    <t>2.冷暖房設備機器</t>
  </si>
  <si>
    <t>33 厨房器具類</t>
  </si>
  <si>
    <t>1.調理台</t>
  </si>
  <si>
    <t>2.流し台</t>
  </si>
  <si>
    <t>3.ガスコンロ</t>
  </si>
  <si>
    <t>4.業務用冷蔵庫</t>
  </si>
  <si>
    <t>5.冷凍庫</t>
  </si>
  <si>
    <t>6.食器洗浄機</t>
  </si>
  <si>
    <t>7.調理器具</t>
  </si>
  <si>
    <t>消防・保安具</t>
  </si>
  <si>
    <t>34 消防資材器具類</t>
  </si>
  <si>
    <t>1.消防ポンプ</t>
  </si>
  <si>
    <t>2.ホース</t>
  </si>
  <si>
    <t>3.消火器</t>
  </si>
  <si>
    <t>4.避難機器</t>
  </si>
  <si>
    <t>5.火災報知器</t>
  </si>
  <si>
    <t>6.ヘルメット</t>
  </si>
  <si>
    <t>7.災害時備蓄品</t>
  </si>
  <si>
    <t>8.防護用品</t>
  </si>
  <si>
    <t>9.救助用品</t>
  </si>
  <si>
    <t>医療</t>
  </si>
  <si>
    <t>35 医療・介護福祉機器類</t>
  </si>
  <si>
    <t>1.診療診断用機器</t>
  </si>
  <si>
    <t>2.手術用機器</t>
  </si>
  <si>
    <t>3.検査用機器</t>
  </si>
  <si>
    <t>4.注射器</t>
  </si>
  <si>
    <t>5.聴診器</t>
  </si>
  <si>
    <t>6.車いす</t>
  </si>
  <si>
    <t>7.歩行補助用具</t>
  </si>
  <si>
    <t>8.介護・福祉機器</t>
  </si>
  <si>
    <t>36 医療機器類のリース・レンタル</t>
  </si>
  <si>
    <t>1.医療器具</t>
  </si>
  <si>
    <t>2.ＡＥＤ</t>
  </si>
  <si>
    <t>薬品</t>
  </si>
  <si>
    <t>37 医薬品・衛生材料類</t>
  </si>
  <si>
    <t>1.医薬品全般</t>
  </si>
  <si>
    <t>2.予防用ワクチン</t>
  </si>
  <si>
    <t>3.ガーゼ・包帯</t>
  </si>
  <si>
    <t>38 その他薬品</t>
  </si>
  <si>
    <t>1.工業薬品</t>
  </si>
  <si>
    <t>2.防疫薬品</t>
  </si>
  <si>
    <t>3.農薬</t>
  </si>
  <si>
    <t>4.検査用試薬</t>
  </si>
  <si>
    <t>5.汚水ろ過用活性炭</t>
  </si>
  <si>
    <t>農林水産物</t>
  </si>
  <si>
    <t>39 種苗・生花・園芸・農薬類</t>
  </si>
  <si>
    <t>1.生花</t>
  </si>
  <si>
    <t>2.植木</t>
  </si>
  <si>
    <t>3.種苗</t>
  </si>
  <si>
    <t>4.種子</t>
  </si>
  <si>
    <t>5.造花</t>
  </si>
  <si>
    <t>6.肥料</t>
  </si>
  <si>
    <t>7.防疫剤</t>
  </si>
  <si>
    <t>8.園芸用資材</t>
  </si>
  <si>
    <t>食品</t>
  </si>
  <si>
    <t>40 食料品類</t>
  </si>
  <si>
    <t>1.食材</t>
  </si>
  <si>
    <t>2.飲料</t>
  </si>
  <si>
    <t>3.加工食品</t>
  </si>
  <si>
    <t>4.備蓄用保存食品</t>
  </si>
  <si>
    <t>41 燃料・ガス類</t>
  </si>
  <si>
    <t>1.ガソリン</t>
  </si>
  <si>
    <t>2.重油</t>
  </si>
  <si>
    <t>3.軽油</t>
  </si>
  <si>
    <t>4.灯油</t>
  </si>
  <si>
    <t>5.潤滑油</t>
  </si>
  <si>
    <t>6.プロパンガス</t>
  </si>
  <si>
    <t>7.窒素ガス</t>
  </si>
  <si>
    <t>8.酸素ガス</t>
  </si>
  <si>
    <t>9.木炭</t>
  </si>
  <si>
    <t>10.石炭</t>
  </si>
  <si>
    <t>11.練炭</t>
  </si>
  <si>
    <t>12.固定燃料</t>
  </si>
  <si>
    <t>衣類</t>
  </si>
  <si>
    <t>42 衣料・繊維製品・皮革・ゴム製品類</t>
  </si>
  <si>
    <t>1.制服</t>
  </si>
  <si>
    <t>2.作業服</t>
  </si>
  <si>
    <t>3.事務服</t>
  </si>
  <si>
    <t>4.防寒着</t>
  </si>
  <si>
    <t>5.寝具</t>
  </si>
  <si>
    <t>6.洋品</t>
  </si>
  <si>
    <t>7.服地</t>
  </si>
  <si>
    <t>8.衣料</t>
  </si>
  <si>
    <t>9.靴</t>
  </si>
  <si>
    <t>10.かばん</t>
  </si>
  <si>
    <t>11.雨着</t>
  </si>
  <si>
    <t>12.ゴム長靴</t>
  </si>
  <si>
    <t>日用品類</t>
  </si>
  <si>
    <t>43 食器</t>
  </si>
  <si>
    <t>1.給食用食器</t>
  </si>
  <si>
    <t>44 装飾類・貴金属</t>
  </si>
  <si>
    <t>1.カーテン</t>
  </si>
  <si>
    <t>2.暗幕</t>
  </si>
  <si>
    <t>3.壁紙</t>
  </si>
  <si>
    <t>4.絨毯</t>
  </si>
  <si>
    <t>5.カーペット</t>
  </si>
  <si>
    <t>6.眼鏡</t>
  </si>
  <si>
    <t>7.貴金属</t>
  </si>
  <si>
    <t>45 日用品雑貨</t>
  </si>
  <si>
    <t>1.清掃用品</t>
  </si>
  <si>
    <t>2.トイレ用品</t>
  </si>
  <si>
    <t>3.包装用品</t>
  </si>
  <si>
    <t>4.金物</t>
  </si>
  <si>
    <t>5.荒物</t>
  </si>
  <si>
    <t>6.雑貨</t>
  </si>
  <si>
    <t>学校用品等</t>
  </si>
  <si>
    <t>46 楽器</t>
  </si>
  <si>
    <t>1.楽器</t>
  </si>
  <si>
    <t>2.調律</t>
  </si>
  <si>
    <t>47 音楽用品類</t>
  </si>
  <si>
    <t>1.楽譜</t>
  </si>
  <si>
    <t>2.音楽ＣＤ</t>
  </si>
  <si>
    <t>3.ＤＶＤ</t>
  </si>
  <si>
    <t>48 運動用品</t>
  </si>
  <si>
    <t>1.運動器具</t>
  </si>
  <si>
    <t>2.用具</t>
  </si>
  <si>
    <t>3.武道具</t>
  </si>
  <si>
    <t>4.ユニフォーム</t>
  </si>
  <si>
    <t>5.レジャー用品</t>
  </si>
  <si>
    <t>6.トレーニング機器</t>
  </si>
  <si>
    <t>49 教育用機器・教材類</t>
  </si>
  <si>
    <t>1.放送機器</t>
  </si>
  <si>
    <t>2.保育用品</t>
  </si>
  <si>
    <t>3.遊具</t>
  </si>
  <si>
    <t>4.教科書</t>
  </si>
  <si>
    <t>5.学校教材</t>
  </si>
  <si>
    <t>6.教育用機器</t>
  </si>
  <si>
    <t>7.標本</t>
  </si>
  <si>
    <t>8.模型</t>
  </si>
  <si>
    <t>9.ミシン</t>
  </si>
  <si>
    <t>広告物</t>
  </si>
  <si>
    <t>50 看板・標識</t>
  </si>
  <si>
    <t>1.道路標識</t>
  </si>
  <si>
    <t>2.金属標識</t>
  </si>
  <si>
    <t>3.プラスチック</t>
  </si>
  <si>
    <t>4.標識看板</t>
  </si>
  <si>
    <t>5.掲示板</t>
  </si>
  <si>
    <t>6.パネル</t>
  </si>
  <si>
    <t>51 記章類</t>
  </si>
  <si>
    <t>1.横断幕</t>
  </si>
  <si>
    <t>2.旗</t>
  </si>
  <si>
    <t>3.のぼり</t>
  </si>
  <si>
    <t>4.腕章</t>
  </si>
  <si>
    <t>2.公園</t>
  </si>
  <si>
    <t>3.河川等</t>
  </si>
  <si>
    <t>1.害虫</t>
  </si>
  <si>
    <t>2.ねずみ</t>
  </si>
  <si>
    <t>3.蜂の巣</t>
  </si>
  <si>
    <t>4.樹木殺虫</t>
  </si>
  <si>
    <t>5.防虫施工</t>
  </si>
  <si>
    <t>1.映像</t>
  </si>
  <si>
    <t>2.ビデオ</t>
  </si>
  <si>
    <t>3.ＣＤ</t>
  </si>
  <si>
    <t>4.ＤＶＤ</t>
  </si>
  <si>
    <t>5.スライド</t>
  </si>
  <si>
    <t>1.ＣＭ制作</t>
  </si>
  <si>
    <t>2.新聞・雑誌広告の企画・制作</t>
  </si>
  <si>
    <t>3.本・雑誌の企画・制作</t>
  </si>
  <si>
    <t>4.パンフレットデザイン・編集企画</t>
  </si>
  <si>
    <t>5.翻訳</t>
  </si>
  <si>
    <t>1.催し物・イベント</t>
  </si>
  <si>
    <t>2.冠婚葬祭</t>
  </si>
  <si>
    <t>3.講演会</t>
  </si>
  <si>
    <t>1.通訳</t>
  </si>
  <si>
    <t>2.速記</t>
  </si>
  <si>
    <t>3.テープおこし</t>
  </si>
  <si>
    <t>1.人的警備</t>
  </si>
  <si>
    <t>2.機械警備</t>
  </si>
  <si>
    <t>3.受付</t>
  </si>
  <si>
    <t>4.電話交換業務</t>
  </si>
  <si>
    <t>1.除草</t>
  </si>
  <si>
    <t>2.樹木剪定</t>
  </si>
  <si>
    <t>3.緑地管理</t>
  </si>
  <si>
    <t>1.建築物屋内清掃</t>
  </si>
  <si>
    <t>1.施設管理</t>
  </si>
  <si>
    <t>2.公園管理</t>
  </si>
  <si>
    <t>3.プール管理</t>
  </si>
  <si>
    <t>4.プール監視</t>
  </si>
  <si>
    <t>5.監視業務</t>
  </si>
  <si>
    <t>6.駐車場誘導</t>
  </si>
  <si>
    <t>1.貯水槽清掃</t>
  </si>
  <si>
    <t>1.浄化槽清掃</t>
  </si>
  <si>
    <t>2.浄化槽保守点検</t>
  </si>
  <si>
    <t>1.空調設備保守点検</t>
  </si>
  <si>
    <t>1.消防設備保守点検</t>
  </si>
  <si>
    <t>2.電気保安点検</t>
  </si>
  <si>
    <t>1.音響設備</t>
  </si>
  <si>
    <t>2.照明設備</t>
  </si>
  <si>
    <t>3.建物</t>
  </si>
  <si>
    <t>4.エレベーター</t>
  </si>
  <si>
    <t>5.ボイラー設備</t>
  </si>
  <si>
    <t>6.放送設備</t>
  </si>
  <si>
    <t>2.漏水調査</t>
  </si>
  <si>
    <t>1.下水道処理施設維持管理・点検</t>
  </si>
  <si>
    <t>1.整備・点検業務</t>
  </si>
  <si>
    <t>1.電話サービス</t>
  </si>
  <si>
    <t>2.光通信</t>
  </si>
  <si>
    <t>3.ファクシミリサービス</t>
  </si>
  <si>
    <t>4.インターネットサービス</t>
  </si>
  <si>
    <t>1.データ入力</t>
  </si>
  <si>
    <t>1.人材派遣業</t>
  </si>
  <si>
    <t>1.第一種</t>
  </si>
  <si>
    <t>2.第二種</t>
  </si>
  <si>
    <t>1.陸上運送業</t>
  </si>
  <si>
    <t>2.引越し</t>
  </si>
  <si>
    <t>3.海上運送業</t>
  </si>
  <si>
    <t>4.船舶運送</t>
  </si>
  <si>
    <t>5.航空運送業</t>
  </si>
  <si>
    <t>1.乗合バス運行業</t>
  </si>
  <si>
    <t>2.貸切バス運行業</t>
  </si>
  <si>
    <t>1.収集・運搬</t>
  </si>
  <si>
    <t>2.処分</t>
  </si>
  <si>
    <t>1.再生を目的とした古物の買受け</t>
  </si>
  <si>
    <t>2.古紙回収</t>
  </si>
  <si>
    <t>3.廃品回収</t>
  </si>
  <si>
    <t>1.寝具</t>
  </si>
  <si>
    <t>2.衣類</t>
  </si>
  <si>
    <t>3.カーペット・絨毯</t>
  </si>
  <si>
    <t>4.カーテン</t>
  </si>
  <si>
    <t>1.各種検診</t>
  </si>
  <si>
    <t>2.予防接種</t>
  </si>
  <si>
    <t>1.市場調査</t>
  </si>
  <si>
    <t>2.発掘調査</t>
  </si>
  <si>
    <t>3.環境調査</t>
  </si>
  <si>
    <t>1.行政</t>
  </si>
  <si>
    <t>2.医療</t>
  </si>
  <si>
    <t>3.福祉</t>
  </si>
  <si>
    <t>4.環境</t>
  </si>
  <si>
    <t>5.防災</t>
  </si>
  <si>
    <t>6.教育</t>
  </si>
  <si>
    <t>1.臨床検査</t>
  </si>
  <si>
    <t>2.食品検査</t>
  </si>
  <si>
    <t>3.水質検査</t>
  </si>
  <si>
    <t>1.大気分析</t>
  </si>
  <si>
    <t>2.水質分析</t>
  </si>
  <si>
    <t>3.土壌分析</t>
  </si>
  <si>
    <t>4.ダイオキシン分析</t>
  </si>
  <si>
    <t>5.アスベスト分析</t>
  </si>
  <si>
    <t>6.放射線測定</t>
  </si>
  <si>
    <t>1.給食調理業務</t>
  </si>
  <si>
    <t>2.給食調理員派遣業務</t>
  </si>
  <si>
    <t>1.道路</t>
  </si>
  <si>
    <t>61 建築物屋外清掃</t>
  </si>
  <si>
    <t>62 消毒及び駆除</t>
  </si>
  <si>
    <t>63 映像・音響ソフト企画・制作</t>
  </si>
  <si>
    <t>64 放送番組の制作・放送</t>
  </si>
  <si>
    <t>65 広告・出版・翻訳</t>
  </si>
  <si>
    <t>66 イベント企画・運営</t>
  </si>
  <si>
    <t>67 通訳・速記</t>
  </si>
  <si>
    <t>68 建築物の警備</t>
  </si>
  <si>
    <t>69 建築物等の植栽管理</t>
  </si>
  <si>
    <t>70 建築物屋内清掃</t>
  </si>
  <si>
    <t>71 その他施設運営・管理</t>
  </si>
  <si>
    <t>72 貯水槽清掃</t>
  </si>
  <si>
    <t>73 浄化槽清掃・保守点検</t>
  </si>
  <si>
    <t>74 空調設備保守点検</t>
  </si>
  <si>
    <t>75 消防・保安設備保守点検</t>
  </si>
  <si>
    <t>76 その他設備保守点検</t>
  </si>
  <si>
    <t>77 上水道施設・設備の保守点検</t>
  </si>
  <si>
    <t>78 下水道処理施設維持管理</t>
  </si>
  <si>
    <t>79 車輌整備・点検</t>
  </si>
  <si>
    <t>80 通信サービス</t>
  </si>
  <si>
    <t>81 情報処理サービス業務</t>
  </si>
  <si>
    <t>82 データ処理サービス</t>
  </si>
  <si>
    <t>83 人材派遣サービス</t>
  </si>
  <si>
    <t>84 旅行業</t>
  </si>
  <si>
    <t>85 運送業</t>
  </si>
  <si>
    <t>86 バス運行業</t>
  </si>
  <si>
    <t>87 一般廃棄物の処理・運搬</t>
  </si>
  <si>
    <t>88 産業廃棄物の処理・運搬</t>
  </si>
  <si>
    <t>89 古物・廃品回収</t>
  </si>
  <si>
    <t>90 クリーニング</t>
  </si>
  <si>
    <t>91 医療・検診</t>
  </si>
  <si>
    <t>92 調査</t>
  </si>
  <si>
    <t>93 研修</t>
  </si>
  <si>
    <t>94 保険</t>
  </si>
  <si>
    <t>95 各種計画策定業務</t>
  </si>
  <si>
    <t>96 検査</t>
  </si>
  <si>
    <t>97 測定・測量・分析</t>
  </si>
  <si>
    <t>98 給食業務</t>
  </si>
  <si>
    <t>99 その他</t>
  </si>
  <si>
    <t>例)2026/4/1、R8/4/1</t>
    <phoneticPr fontId="5"/>
  </si>
  <si>
    <t>例)2026/4/1</t>
    <phoneticPr fontId="5"/>
  </si>
  <si>
    <t>99.その他</t>
  </si>
  <si>
    <t>役務の提供</t>
    <phoneticPr fontId="5"/>
  </si>
  <si>
    <t>外資比率(%)</t>
    <rPh sb="0" eb="2">
      <t>ガイシ</t>
    </rPh>
    <rPh sb="2" eb="4">
      <t>ヒリツ</t>
    </rPh>
    <phoneticPr fontId="5"/>
  </si>
  <si>
    <t>(電子契約用)</t>
    <rPh sb="1" eb="6">
      <t>デンシケイヤクヨウ</t>
    </rPh>
    <phoneticPr fontId="5"/>
  </si>
  <si>
    <t>建築物における衛生的環境の確保に関する法律に基づく事業登録</t>
    <phoneticPr fontId="5"/>
  </si>
  <si>
    <t>建築物清掃業</t>
  </si>
  <si>
    <t>建築物空気環境測定業</t>
  </si>
  <si>
    <t>建築物空気調和用ダクト清掃業</t>
  </si>
  <si>
    <t>建築物飲料水水質検査業</t>
  </si>
  <si>
    <t>建築物飲料水貯水槽清掃業</t>
  </si>
  <si>
    <t>建築物配水管清掃業</t>
  </si>
  <si>
    <t>建築物ねずみ昆虫等防除業</t>
  </si>
  <si>
    <t>建築物環境衛生総合管理業</t>
  </si>
  <si>
    <t>廃棄物の処理及び清掃に関する法律に基づく許可</t>
  </si>
  <si>
    <t>産業廃棄物収集運搬業</t>
  </si>
  <si>
    <t>特別管理産業廃棄物収集運搬業</t>
  </si>
  <si>
    <t>産業廃棄物処分業</t>
  </si>
  <si>
    <t>特別管理産業廃棄物処分業</t>
  </si>
  <si>
    <t>一般廃棄物処理業</t>
    <phoneticPr fontId="5"/>
  </si>
  <si>
    <t>収集運搬業</t>
  </si>
  <si>
    <t>処分業</t>
  </si>
  <si>
    <t>警備業法に基づく登録</t>
    <phoneticPr fontId="5"/>
  </si>
  <si>
    <t>下水道処理施設維持管理業者登録</t>
  </si>
  <si>
    <t>浄化槽保守点検業者登録</t>
    <phoneticPr fontId="5"/>
  </si>
  <si>
    <t>ＩＳＯ認証</t>
  </si>
  <si>
    <t>9000シリーズ</t>
  </si>
  <si>
    <t>14000シリーズ</t>
  </si>
  <si>
    <t>有資格者数</t>
    <rPh sb="0" eb="5">
      <t>ユウシカクシャスウ</t>
    </rPh>
    <phoneticPr fontId="5"/>
  </si>
  <si>
    <t>免許等の名称</t>
    <rPh sb="0" eb="3">
      <t>メンキョトウ</t>
    </rPh>
    <rPh sb="4" eb="6">
      <t>メイショウ</t>
    </rPh>
    <phoneticPr fontId="5"/>
  </si>
  <si>
    <t>人数</t>
    <rPh sb="0" eb="2">
      <t>ニンズウ</t>
    </rPh>
    <phoneticPr fontId="6"/>
  </si>
  <si>
    <t>ビル管理士</t>
  </si>
  <si>
    <t>消防設備士</t>
  </si>
  <si>
    <t>ボイラー技師</t>
  </si>
  <si>
    <t>電気工事士</t>
  </si>
  <si>
    <t>危険物取扱責任者</t>
  </si>
  <si>
    <t>清掃員数</t>
  </si>
  <si>
    <t>ビルクリーニング士</t>
  </si>
  <si>
    <t>雇用形態は問いません。</t>
    <phoneticPr fontId="5"/>
  </si>
  <si>
    <t>資格を希望する場合、希望欄にリストから「○」を選択してください。複数選択可。
99.その他を希望する場合、具体的な内容欄に具体的に入力してください。</t>
    <rPh sb="53" eb="56">
      <t>グタイテキ</t>
    </rPh>
    <phoneticPr fontId="6"/>
  </si>
  <si>
    <t>ＧＰＮの加入の有無</t>
    <rPh sb="7" eb="9">
      <t>ウム</t>
    </rPh>
    <phoneticPr fontId="5"/>
  </si>
  <si>
    <t>登録証番号</t>
    <phoneticPr fontId="5"/>
  </si>
  <si>
    <t>登録番号1</t>
    <phoneticPr fontId="5"/>
  </si>
  <si>
    <t>登録番号2</t>
    <phoneticPr fontId="5"/>
  </si>
  <si>
    <t>グリーン購入ネットワークへの加入の有無をリストから選択してください。</t>
    <rPh sb="25" eb="27">
      <t>センタク</t>
    </rPh>
    <phoneticPr fontId="5"/>
  </si>
  <si>
    <t>テレビ番組</t>
    <phoneticPr fontId="5"/>
  </si>
  <si>
    <t>1.制作</t>
    <phoneticPr fontId="5"/>
  </si>
  <si>
    <t>2.放送</t>
    <phoneticPr fontId="5"/>
  </si>
  <si>
    <t>ラジオ番組</t>
    <phoneticPr fontId="5"/>
  </si>
  <si>
    <t>3.制作</t>
    <phoneticPr fontId="5"/>
  </si>
  <si>
    <t>4.放送</t>
    <phoneticPr fontId="5"/>
  </si>
  <si>
    <t>3.保守</t>
    <phoneticPr fontId="5"/>
  </si>
  <si>
    <t>2.運用</t>
    <phoneticPr fontId="5"/>
  </si>
  <si>
    <t>1.設計・開発</t>
    <phoneticPr fontId="5"/>
  </si>
  <si>
    <t>ウェブサイト</t>
    <phoneticPr fontId="5"/>
  </si>
  <si>
    <t>4.設計</t>
    <phoneticPr fontId="5"/>
  </si>
  <si>
    <t>5.運営</t>
    <phoneticPr fontId="5"/>
  </si>
  <si>
    <t>6.保守</t>
    <phoneticPr fontId="5"/>
  </si>
  <si>
    <t>7.検査</t>
    <phoneticPr fontId="5"/>
  </si>
  <si>
    <t>8.クラウドサービス</t>
    <phoneticPr fontId="5"/>
  </si>
  <si>
    <t>9.ウェブサーバー</t>
    <phoneticPr fontId="5"/>
  </si>
  <si>
    <t>システム・
ソフトウェア</t>
    <phoneticPr fontId="5"/>
  </si>
  <si>
    <t>許可・認可・登録等の状況</t>
    <phoneticPr fontId="5"/>
  </si>
  <si>
    <t>有資格者の数を入力してください。これら以外については、空欄に免許等の名称から入力してください。</t>
    <phoneticPr fontId="5"/>
  </si>
  <si>
    <t>登録を希望する営業の種類に該当する許可・認可・登録等の登録番号を入力してください。
ＩＳＯ認証、グリーン購入ネットワークを除くこれら以外の許可・認可・登録等については、許可・認可・登録等の名称から入力してください。
ＩＳＯ認証欄は、登録証番号及び登録(更新)年月日を入力してください。</t>
    <rPh sb="27" eb="31">
      <t>トウロクバンゴウ</t>
    </rPh>
    <rPh sb="61" eb="62">
      <t>ノゾ</t>
    </rPh>
    <rPh sb="66" eb="68">
      <t>イガイ</t>
    </rPh>
    <phoneticPr fontId="5"/>
  </si>
  <si>
    <t>許可・認可・登録等の名称</t>
    <phoneticPr fontId="5"/>
  </si>
  <si>
    <t>3.防火設備保守点検</t>
    <phoneticPr fontId="5"/>
  </si>
  <si>
    <t>直前決算時(千円)</t>
    <rPh sb="0" eb="2">
      <t>チョクゼン</t>
    </rPh>
    <rPh sb="2" eb="4">
      <t>ケッサン</t>
    </rPh>
    <rPh sb="4" eb="5">
      <t>ジ</t>
    </rPh>
    <rPh sb="6" eb="8">
      <t>センエン</t>
    </rPh>
    <phoneticPr fontId="6"/>
  </si>
  <si>
    <t>7.電気通信設備</t>
    <phoneticPr fontId="5"/>
  </si>
  <si>
    <t>8.自動ドア</t>
    <phoneticPr fontId="5"/>
  </si>
  <si>
    <t>1.水道施設設備保守管理・点検</t>
    <phoneticPr fontId="5"/>
  </si>
  <si>
    <t>委任先が南相馬市か</t>
    <rPh sb="0" eb="3">
      <t>イニンサキ</t>
    </rPh>
    <rPh sb="4" eb="8">
      <t>ミナミソウマシ</t>
    </rPh>
    <phoneticPr fontId="5"/>
  </si>
  <si>
    <t>正社員数</t>
    <phoneticPr fontId="5"/>
  </si>
  <si>
    <t>契約社員数</t>
    <phoneticPr fontId="5"/>
  </si>
  <si>
    <t>パート・アルバイト数</t>
    <phoneticPr fontId="5"/>
  </si>
  <si>
    <t>派遣社員数（派遣元の場合）</t>
    <phoneticPr fontId="5"/>
  </si>
  <si>
    <t>合計</t>
    <rPh sb="0" eb="2">
      <t>ゴウケイケイ</t>
    </rPh>
    <phoneticPr fontId="5"/>
  </si>
  <si>
    <t>電子契約の利用</t>
    <rPh sb="0" eb="2">
      <t>デンシ</t>
    </rPh>
    <rPh sb="2" eb="4">
      <t>ケイヤク</t>
    </rPh>
    <rPh sb="5" eb="7">
      <t>リヨウ</t>
    </rPh>
    <phoneticPr fontId="5"/>
  </si>
  <si>
    <r>
      <t xml:space="preserve">@を含む半角文字で入力してください。
</t>
    </r>
    <r>
      <rPr>
        <u/>
        <sz val="10"/>
        <color rgb="FFFF0000"/>
        <rFont val="ＭＳ ゴシック"/>
        <family val="3"/>
        <charset val="128"/>
      </rPr>
      <t>本店、営業所と同様の場合は、本店または営業所と同じメールアドレスを１つだけ入力してください。</t>
    </r>
    <phoneticPr fontId="5"/>
  </si>
  <si>
    <t>07_南相馬市</t>
  </si>
  <si>
    <t>物品</t>
  </si>
  <si>
    <t>全従業者数</t>
    <phoneticPr fontId="6"/>
  </si>
  <si>
    <t>南相馬市内にある営業所の全従業者数</t>
    <phoneticPr fontId="5"/>
  </si>
  <si>
    <r>
      <t xml:space="preserve">委任先の住所が南相馬市内の場合は必ず入力してください。
</t>
    </r>
    <r>
      <rPr>
        <u/>
        <sz val="10"/>
        <color rgb="FFFF0000"/>
        <rFont val="ＭＳ ゴシック"/>
        <family val="3"/>
        <charset val="128"/>
      </rPr>
      <t>南相馬市内に複数の支店・営業所がある場合、それらの従業者数の合計を入力してください。※(9)全従業者数 の内数</t>
    </r>
    <rPh sb="81" eb="83">
      <t>ウチスウ</t>
    </rPh>
    <phoneticPr fontId="5"/>
  </si>
  <si>
    <t>南相馬市 入札参加資格審査申請書【物品・役務の提供】</t>
    <rPh sb="0" eb="4">
      <t>ミナミソウマシ</t>
    </rPh>
    <rPh sb="5" eb="7">
      <t>ニュウサツ</t>
    </rPh>
    <rPh sb="7" eb="9">
      <t>サンカ</t>
    </rPh>
    <rPh sb="17" eb="19">
      <t>ブッピン</t>
    </rPh>
    <rPh sb="20" eb="22">
      <t>エキム</t>
    </rPh>
    <rPh sb="23" eb="25">
      <t>テイキョウ</t>
    </rPh>
    <phoneticPr fontId="5"/>
  </si>
  <si>
    <t>Ver.9.0.1</t>
    <phoneticPr fontId="5"/>
  </si>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</sst>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
    <numFmt numFmtId="185" formatCode="0000000"/>
    <numFmt numFmtId="186" formatCode="0.0"/>
  </numFmts>
  <fonts count="27"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b/>
      <sz val="11"/>
      <color theme="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1"/>
      <color rgb="FF000000"/>
      <name val="ＭＳ ゴシック"/>
      <family val="3"/>
      <charset val="128"/>
    </font>
    <font>
      <sz val="10"/>
      <color theme="1" tint="4.9989318521683403E-2"/>
      <name val="ＭＳ ゴシック"/>
      <family val="3"/>
      <charset val="128"/>
    </font>
    <font>
      <sz val="10"/>
      <name val="ＭＳ ゴシック"/>
      <family val="3"/>
      <charset val="128"/>
    </font>
    <font>
      <sz val="11"/>
      <name val="ＭＳ ゴシック"/>
      <family val="3"/>
      <charset val="128"/>
    </font>
    <font>
      <sz val="11"/>
      <color rgb="FF9C0006"/>
      <name val="ＭＳ Ｐゴシック"/>
      <family val="2"/>
      <charset val="128"/>
      <scheme val="minor"/>
    </font>
    <font>
      <sz val="10"/>
      <color rgb="FF0D0D0D"/>
      <name val="ＭＳ ゴシック"/>
      <family val="3"/>
      <charset val="128"/>
    </font>
    <font>
      <sz val="12"/>
      <color theme="1"/>
      <name val="ＭＳ ゴシック"/>
      <family val="3"/>
      <charset val="128"/>
    </font>
    <font>
      <sz val="10"/>
      <color theme="1"/>
      <name val="ＭＳ ゴシック"/>
      <family val="3"/>
      <charset val="128"/>
    </font>
    <font>
      <b/>
      <sz val="11"/>
      <color rgb="FFFF0000"/>
      <name val="ＭＳ ゴシック"/>
      <family val="3"/>
      <charset val="128"/>
    </font>
    <font>
      <sz val="8"/>
      <color theme="1"/>
      <name val="ＭＳ ゴシック"/>
      <family val="3"/>
      <charset val="128"/>
    </font>
    <font>
      <u/>
      <sz val="10"/>
      <color rgb="FFFF0000"/>
      <name val="ＭＳ ゴシック"/>
      <family val="3"/>
      <charset val="128"/>
    </font>
  </fonts>
  <fills count="6">
    <fill>
      <patternFill patternType="none"/>
    </fill>
    <fill>
      <patternFill patternType="gray125"/>
    </fill>
    <fill>
      <patternFill patternType="solid">
        <fgColor rgb="FFCCEDFC"/>
        <bgColor indexed="64"/>
      </patternFill>
    </fill>
    <fill>
      <patternFill patternType="solid">
        <fgColor theme="0" tint="-0.249977111117893"/>
        <bgColor indexed="64"/>
      </patternFill>
    </fill>
    <fill>
      <patternFill patternType="solid">
        <fgColor rgb="FFD9D9D9"/>
        <bgColor indexed="64"/>
      </patternFill>
    </fill>
    <fill>
      <patternFill patternType="solid">
        <fgColor theme="7" tint="0.79998168889431442"/>
        <bgColor indexed="64"/>
      </patternFill>
    </fill>
  </fills>
  <borders count="59">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double">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auto="1"/>
      </bottom>
      <diagonal/>
    </border>
    <border>
      <left style="thin">
        <color indexed="64"/>
      </left>
      <right/>
      <top/>
      <bottom style="hair">
        <color indexed="64"/>
      </bottom>
      <diagonal/>
    </border>
    <border>
      <left/>
      <right style="hair">
        <color auto="1"/>
      </right>
      <top/>
      <bottom style="hair">
        <color auto="1"/>
      </bottom>
      <diagonal/>
    </border>
    <border>
      <left/>
      <right style="hair">
        <color auto="1"/>
      </right>
      <top style="thin">
        <color indexed="64"/>
      </top>
      <bottom style="hair">
        <color auto="1"/>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thin">
        <color indexed="64"/>
      </top>
      <bottom style="thin">
        <color auto="1"/>
      </bottom>
      <diagonal/>
    </border>
    <border>
      <left style="hair">
        <color indexed="64"/>
      </left>
      <right/>
      <top style="thin">
        <color auto="1"/>
      </top>
      <bottom/>
      <diagonal/>
    </border>
    <border>
      <left style="hair">
        <color indexed="64"/>
      </left>
      <right/>
      <top style="thin">
        <color indexed="64"/>
      </top>
      <bottom style="thin">
        <color auto="1"/>
      </bottom>
      <diagonal/>
    </border>
    <border>
      <left/>
      <right style="hair">
        <color indexed="64"/>
      </right>
      <top style="thin">
        <color indexed="64"/>
      </top>
      <bottom style="thin">
        <color auto="1"/>
      </bottom>
      <diagonal/>
    </border>
    <border>
      <left/>
      <right style="hair">
        <color indexed="64"/>
      </right>
      <top/>
      <bottom/>
      <diagonal/>
    </border>
    <border>
      <left/>
      <right style="hair">
        <color indexed="64"/>
      </right>
      <top style="thin">
        <color auto="1"/>
      </top>
      <bottom/>
      <diagonal/>
    </border>
    <border>
      <left/>
      <right style="hair">
        <color indexed="64"/>
      </right>
      <top/>
      <bottom style="thin">
        <color auto="1"/>
      </bottom>
      <diagonal/>
    </border>
    <border>
      <left style="hair">
        <color indexed="64"/>
      </left>
      <right/>
      <top/>
      <bottom style="thin">
        <color auto="1"/>
      </bottom>
      <diagonal/>
    </border>
    <border>
      <left/>
      <right style="thin">
        <color indexed="64"/>
      </right>
      <top/>
      <bottom style="hair">
        <color indexed="64"/>
      </bottom>
      <diagonal/>
    </border>
    <border>
      <left style="hair">
        <color indexed="64"/>
      </left>
      <right/>
      <top/>
      <bottom/>
      <diagonal/>
    </border>
    <border>
      <left style="hair">
        <color indexed="64"/>
      </left>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auto="1"/>
      </left>
      <right style="hair">
        <color indexed="64"/>
      </right>
      <top style="thin">
        <color auto="1"/>
      </top>
      <bottom style="hair">
        <color indexed="64"/>
      </bottom>
      <diagonal/>
    </border>
    <border>
      <left style="hair">
        <color auto="1"/>
      </left>
      <right style="hair">
        <color indexed="64"/>
      </right>
      <top style="hair">
        <color indexed="64"/>
      </top>
      <bottom style="hair">
        <color indexed="64"/>
      </bottom>
      <diagonal/>
    </border>
    <border>
      <left style="hair">
        <color auto="1"/>
      </left>
      <right style="hair">
        <color indexed="64"/>
      </right>
      <top/>
      <bottom style="hair">
        <color auto="1"/>
      </bottom>
      <diagonal/>
    </border>
    <border>
      <left/>
      <right style="hair">
        <color indexed="64"/>
      </right>
      <top style="hair">
        <color indexed="64"/>
      </top>
      <bottom style="thin">
        <color indexed="64"/>
      </bottom>
      <diagonal/>
    </border>
  </borders>
  <cellStyleXfs count="18">
    <xf numFmtId="0" fontId="0" fillId="0" borderId="0">
      <alignment vertical="center"/>
    </xf>
    <xf numFmtId="0" fontId="3" fillId="0" borderId="0">
      <alignment vertical="center"/>
    </xf>
    <xf numFmtId="0" fontId="7" fillId="0" borderId="0">
      <alignment vertical="center"/>
    </xf>
    <xf numFmtId="0" fontId="9" fillId="0" borderId="0">
      <alignment vertical="center"/>
    </xf>
    <xf numFmtId="38" fontId="10" fillId="0" borderId="0" applyFont="0" applyFill="0" applyBorder="0" applyAlignment="0" applyProtection="0">
      <alignment vertical="center"/>
    </xf>
    <xf numFmtId="0" fontId="1" fillId="0" borderId="0">
      <alignment vertical="center"/>
    </xf>
    <xf numFmtId="0" fontId="3" fillId="0" borderId="0">
      <alignment vertical="center"/>
    </xf>
    <xf numFmtId="38" fontId="11" fillId="0" borderId="0" applyFont="0" applyFill="0" applyBorder="0" applyAlignment="0" applyProtection="0">
      <alignment vertical="center"/>
    </xf>
    <xf numFmtId="0" fontId="9" fillId="0" borderId="0">
      <alignment vertical="center"/>
    </xf>
    <xf numFmtId="176" fontId="10" fillId="0" borderId="0" applyFont="0" applyFill="0" applyBorder="0" applyAlignment="0" applyProtection="0">
      <alignment vertical="center"/>
    </xf>
    <xf numFmtId="0" fontId="9" fillId="0" borderId="0"/>
    <xf numFmtId="0" fontId="7" fillId="0" borderId="0">
      <alignment vertical="center"/>
    </xf>
    <xf numFmtId="0" fontId="3" fillId="0" borderId="0">
      <alignment vertical="center"/>
    </xf>
    <xf numFmtId="38" fontId="11"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cellStyleXfs>
  <cellXfs count="472">
    <xf numFmtId="0" fontId="0" fillId="0" borderId="0" xfId="0">
      <alignment vertical="center"/>
    </xf>
    <xf numFmtId="49" fontId="19" fillId="2" borderId="51" xfId="2" applyNumberFormat="1" applyFont="1" applyFill="1" applyBorder="1" applyAlignment="1" applyProtection="1">
      <alignment horizontal="center" vertical="center"/>
      <protection locked="0"/>
    </xf>
    <xf numFmtId="49" fontId="19" fillId="2" borderId="55" xfId="2" applyNumberFormat="1" applyFont="1" applyFill="1" applyBorder="1" applyAlignment="1" applyProtection="1">
      <alignment horizontal="center" vertical="center"/>
      <protection locked="0"/>
    </xf>
    <xf numFmtId="49" fontId="19" fillId="2" borderId="56" xfId="2" applyNumberFormat="1" applyFont="1" applyFill="1" applyBorder="1" applyAlignment="1" applyProtection="1">
      <alignment horizontal="center" vertical="center"/>
      <protection locked="0"/>
    </xf>
    <xf numFmtId="49" fontId="19" fillId="2" borderId="57" xfId="2" applyNumberFormat="1" applyFont="1" applyFill="1" applyBorder="1" applyAlignment="1" applyProtection="1">
      <alignment horizontal="center" vertical="center"/>
      <protection locked="0"/>
    </xf>
    <xf numFmtId="49" fontId="19" fillId="2" borderId="0" xfId="0" applyNumberFormat="1" applyFont="1" applyFill="1" applyAlignment="1" applyProtection="1">
      <alignment horizontal="left" vertical="center"/>
      <protection locked="0"/>
    </xf>
    <xf numFmtId="14" fontId="19" fillId="2" borderId="29" xfId="0" applyNumberFormat="1" applyFont="1" applyFill="1" applyBorder="1" applyAlignment="1" applyProtection="1">
      <alignment horizontal="left" vertical="center"/>
      <protection locked="0"/>
    </xf>
    <xf numFmtId="14" fontId="19" fillId="2" borderId="3" xfId="0" applyNumberFormat="1" applyFont="1" applyFill="1" applyBorder="1" applyAlignment="1" applyProtection="1">
      <alignment horizontal="left" vertical="center"/>
      <protection locked="0"/>
    </xf>
    <xf numFmtId="14" fontId="19" fillId="2" borderId="4" xfId="0" applyNumberFormat="1" applyFont="1" applyFill="1" applyBorder="1" applyAlignment="1" applyProtection="1">
      <alignment horizontal="left" vertical="center"/>
      <protection locked="0"/>
    </xf>
    <xf numFmtId="14" fontId="19" fillId="2" borderId="8" xfId="0" applyNumberFormat="1" applyFont="1" applyFill="1" applyBorder="1" applyAlignment="1" applyProtection="1">
      <alignment horizontal="left" vertical="center"/>
      <protection locked="0"/>
    </xf>
    <xf numFmtId="49" fontId="19" fillId="2" borderId="9" xfId="0" applyNumberFormat="1" applyFont="1" applyFill="1" applyBorder="1" applyAlignment="1" applyProtection="1">
      <alignment horizontal="left" vertical="center"/>
      <protection locked="0"/>
    </xf>
    <xf numFmtId="49" fontId="19" fillId="2" borderId="10" xfId="0" applyNumberFormat="1" applyFont="1" applyFill="1" applyBorder="1" applyAlignment="1" applyProtection="1">
      <alignment horizontal="left" vertical="center"/>
      <protection locked="0"/>
    </xf>
    <xf numFmtId="49" fontId="19" fillId="2" borderId="29" xfId="0" applyNumberFormat="1" applyFont="1" applyFill="1" applyBorder="1" applyAlignment="1" applyProtection="1">
      <alignment horizontal="left" vertical="center"/>
      <protection locked="0"/>
    </xf>
    <xf numFmtId="49" fontId="19" fillId="2" borderId="3" xfId="0" applyNumberFormat="1" applyFont="1" applyFill="1" applyBorder="1" applyAlignment="1" applyProtection="1">
      <alignment horizontal="left" vertical="center"/>
      <protection locked="0"/>
    </xf>
    <xf numFmtId="49" fontId="19" fillId="2" borderId="37" xfId="0" applyNumberFormat="1" applyFont="1" applyFill="1" applyBorder="1" applyAlignment="1" applyProtection="1">
      <alignment horizontal="left" vertical="center"/>
      <protection locked="0"/>
    </xf>
    <xf numFmtId="49" fontId="19" fillId="2" borderId="8" xfId="0" applyNumberFormat="1" applyFont="1" applyFill="1" applyBorder="1" applyAlignment="1" applyProtection="1">
      <alignment horizontal="left" vertical="center"/>
      <protection locked="0"/>
    </xf>
    <xf numFmtId="49" fontId="19" fillId="2" borderId="58" xfId="0" applyNumberFormat="1" applyFont="1" applyFill="1" applyBorder="1" applyAlignment="1" applyProtection="1">
      <alignment horizontal="left" vertical="center"/>
      <protection locked="0"/>
    </xf>
    <xf numFmtId="49" fontId="19" fillId="2" borderId="5" xfId="0" applyNumberFormat="1" applyFont="1" applyFill="1" applyBorder="1" applyAlignment="1" applyProtection="1">
      <alignment horizontal="left" vertical="center"/>
      <protection locked="0"/>
    </xf>
    <xf numFmtId="49" fontId="19" fillId="2" borderId="6" xfId="0" applyNumberFormat="1" applyFont="1" applyFill="1" applyBorder="1" applyAlignment="1" applyProtection="1">
      <alignment horizontal="left" vertical="center"/>
      <protection locked="0"/>
    </xf>
    <xf numFmtId="49" fontId="19" fillId="2" borderId="30" xfId="0" applyNumberFormat="1" applyFont="1" applyFill="1" applyBorder="1" applyAlignment="1" applyProtection="1">
      <alignment horizontal="left" vertical="center"/>
      <protection locked="0"/>
    </xf>
    <xf numFmtId="49" fontId="19" fillId="2" borderId="11" xfId="0" applyNumberFormat="1" applyFont="1" applyFill="1" applyBorder="1" applyAlignment="1" applyProtection="1">
      <alignment horizontal="left" vertical="center"/>
      <protection locked="0"/>
    </xf>
    <xf numFmtId="49" fontId="19" fillId="2" borderId="34" xfId="0" applyNumberFormat="1" applyFont="1" applyFill="1" applyBorder="1" applyAlignment="1" applyProtection="1">
      <alignment horizontal="left" vertical="center"/>
      <protection locked="0"/>
    </xf>
    <xf numFmtId="49" fontId="19" fillId="2" borderId="7" xfId="0" applyNumberFormat="1" applyFont="1" applyFill="1" applyBorder="1" applyAlignment="1" applyProtection="1">
      <alignment horizontal="left" vertical="center"/>
      <protection locked="0"/>
    </xf>
    <xf numFmtId="49" fontId="19" fillId="2" borderId="4" xfId="0" applyNumberFormat="1" applyFont="1" applyFill="1" applyBorder="1" applyAlignment="1" applyProtection="1">
      <alignment horizontal="left" vertical="center"/>
      <protection locked="0"/>
    </xf>
    <xf numFmtId="38" fontId="19" fillId="2" borderId="5" xfId="6" applyNumberFormat="1" applyFont="1" applyFill="1" applyBorder="1" applyAlignment="1" applyProtection="1">
      <alignment horizontal="right" vertical="center"/>
      <protection locked="0"/>
    </xf>
    <xf numFmtId="38" fontId="19" fillId="2" borderId="7" xfId="6" applyNumberFormat="1" applyFont="1" applyFill="1" applyBorder="1" applyAlignment="1" applyProtection="1">
      <alignment horizontal="right" vertical="center"/>
      <protection locked="0"/>
    </xf>
    <xf numFmtId="49" fontId="19" fillId="2" borderId="11" xfId="6" applyNumberFormat="1" applyFont="1" applyFill="1" applyBorder="1" applyAlignment="1" applyProtection="1">
      <alignment horizontal="left" vertical="center"/>
      <protection locked="0"/>
    </xf>
    <xf numFmtId="0" fontId="19" fillId="2" borderId="6" xfId="6" applyFont="1" applyFill="1" applyBorder="1" applyAlignment="1" applyProtection="1">
      <alignment horizontal="left" vertical="center"/>
      <protection locked="0"/>
    </xf>
    <xf numFmtId="0" fontId="19" fillId="2" borderId="30" xfId="6" applyFont="1" applyFill="1" applyBorder="1" applyAlignment="1" applyProtection="1">
      <alignment horizontal="left" vertical="center"/>
      <protection locked="0"/>
    </xf>
    <xf numFmtId="38" fontId="19" fillId="2" borderId="8" xfId="6" applyNumberFormat="1" applyFont="1" applyFill="1" applyBorder="1" applyAlignment="1" applyProtection="1">
      <alignment horizontal="right" vertical="center"/>
      <protection locked="0"/>
    </xf>
    <xf numFmtId="38" fontId="19" fillId="2" borderId="10" xfId="6" applyNumberFormat="1" applyFont="1" applyFill="1" applyBorder="1" applyAlignment="1" applyProtection="1">
      <alignment horizontal="right" vertical="center"/>
      <protection locked="0"/>
    </xf>
    <xf numFmtId="49" fontId="19" fillId="2" borderId="34" xfId="6" applyNumberFormat="1" applyFont="1" applyFill="1" applyBorder="1" applyAlignment="1" applyProtection="1">
      <alignment horizontal="left" vertical="center"/>
      <protection locked="0"/>
    </xf>
    <xf numFmtId="0" fontId="19" fillId="2" borderId="9" xfId="6" applyFont="1" applyFill="1" applyBorder="1" applyAlignment="1" applyProtection="1">
      <alignment horizontal="left" vertical="center"/>
      <protection locked="0"/>
    </xf>
    <xf numFmtId="0" fontId="19" fillId="2" borderId="58" xfId="6" applyFont="1" applyFill="1" applyBorder="1" applyAlignment="1" applyProtection="1">
      <alignment horizontal="left" vertical="center"/>
      <protection locked="0"/>
    </xf>
    <xf numFmtId="38" fontId="19" fillId="2" borderId="29" xfId="6" applyNumberFormat="1" applyFont="1" applyFill="1" applyBorder="1" applyAlignment="1" applyProtection="1">
      <alignment horizontal="right" vertical="center"/>
      <protection locked="0"/>
    </xf>
    <xf numFmtId="38" fontId="19" fillId="2" borderId="4" xfId="6" applyNumberFormat="1" applyFont="1" applyFill="1" applyBorder="1" applyAlignment="1" applyProtection="1">
      <alignment horizontal="right" vertical="center"/>
      <protection locked="0"/>
    </xf>
    <xf numFmtId="49" fontId="19" fillId="2" borderId="21" xfId="6" applyNumberFormat="1" applyFont="1" applyFill="1" applyBorder="1" applyAlignment="1" applyProtection="1">
      <alignment horizontal="left" vertical="center"/>
      <protection locked="0"/>
    </xf>
    <xf numFmtId="0" fontId="19" fillId="2" borderId="3" xfId="6" applyFont="1" applyFill="1" applyBorder="1" applyAlignment="1" applyProtection="1">
      <alignment horizontal="left" vertical="center"/>
      <protection locked="0"/>
    </xf>
    <xf numFmtId="0" fontId="19" fillId="2" borderId="37" xfId="6" applyFont="1" applyFill="1" applyBorder="1" applyAlignment="1" applyProtection="1">
      <alignment horizontal="left" vertical="center"/>
      <protection locked="0"/>
    </xf>
    <xf numFmtId="38" fontId="19" fillId="2" borderId="21" xfId="1" applyNumberFormat="1" applyFont="1" applyFill="1" applyBorder="1" applyAlignment="1" applyProtection="1">
      <alignment horizontal="right" vertical="center"/>
      <protection locked="0"/>
    </xf>
    <xf numFmtId="178" fontId="19" fillId="2" borderId="3" xfId="1" applyNumberFormat="1" applyFont="1" applyFill="1" applyBorder="1" applyAlignment="1" applyProtection="1">
      <alignment horizontal="right" vertical="center"/>
      <protection locked="0"/>
    </xf>
    <xf numFmtId="178" fontId="19" fillId="2" borderId="4" xfId="1" applyNumberFormat="1" applyFont="1" applyFill="1" applyBorder="1" applyAlignment="1" applyProtection="1">
      <alignment horizontal="right" vertical="center"/>
      <protection locked="0"/>
    </xf>
    <xf numFmtId="38" fontId="19" fillId="2" borderId="31" xfId="1" applyNumberFormat="1" applyFont="1" applyFill="1" applyBorder="1" applyAlignment="1" applyProtection="1">
      <alignment horizontal="right" vertical="center"/>
      <protection locked="0"/>
    </xf>
    <xf numFmtId="178" fontId="19" fillId="2" borderId="26" xfId="1" applyNumberFormat="1" applyFont="1" applyFill="1" applyBorder="1" applyAlignment="1" applyProtection="1">
      <alignment horizontal="right" vertical="center"/>
      <protection locked="0"/>
    </xf>
    <xf numFmtId="178" fontId="19" fillId="2" borderId="27" xfId="1" applyNumberFormat="1" applyFont="1" applyFill="1" applyBorder="1" applyAlignment="1" applyProtection="1">
      <alignment horizontal="right" vertical="center"/>
      <protection locked="0"/>
    </xf>
    <xf numFmtId="49" fontId="19" fillId="2" borderId="0" xfId="0" applyNumberFormat="1" applyFont="1" applyFill="1" applyAlignment="1" applyProtection="1">
      <alignment horizontal="left" vertical="center"/>
      <protection locked="0"/>
    </xf>
    <xf numFmtId="0" fontId="19" fillId="2" borderId="0" xfId="0" applyFont="1" applyFill="1" applyAlignment="1" applyProtection="1">
      <alignment horizontal="left" vertical="center"/>
      <protection locked="0"/>
    </xf>
    <xf numFmtId="185" fontId="19" fillId="2" borderId="0" xfId="0" applyNumberFormat="1" applyFont="1" applyFill="1" applyAlignment="1" applyProtection="1">
      <alignment horizontal="left" vertical="center"/>
      <protection locked="0"/>
    </xf>
    <xf numFmtId="181" fontId="19" fillId="2" borderId="0" xfId="0" applyNumberFormat="1" applyFont="1" applyFill="1" applyAlignment="1" applyProtection="1">
      <alignment horizontal="left" vertical="center"/>
      <protection locked="0"/>
    </xf>
    <xf numFmtId="49" fontId="19" fillId="2" borderId="0" xfId="0" applyNumberFormat="1" applyFont="1" applyFill="1" applyAlignment="1" applyProtection="1">
      <alignment horizontal="left" vertical="center" shrinkToFit="1"/>
      <protection locked="0"/>
    </xf>
    <xf numFmtId="0" fontId="19" fillId="2" borderId="0" xfId="0" applyFont="1" applyFill="1" applyAlignment="1" applyProtection="1">
      <alignment horizontal="left" vertical="center" shrinkToFit="1"/>
      <protection locked="0"/>
    </xf>
    <xf numFmtId="49" fontId="19" fillId="2" borderId="21" xfId="2" applyNumberFormat="1" applyFont="1" applyFill="1" applyBorder="1" applyAlignment="1" applyProtection="1">
      <alignment horizontal="center" vertical="center"/>
      <protection locked="0"/>
    </xf>
    <xf numFmtId="49" fontId="19" fillId="2" borderId="3" xfId="2" applyNumberFormat="1" applyFont="1" applyFill="1" applyBorder="1" applyAlignment="1" applyProtection="1">
      <alignment horizontal="center" vertical="center"/>
      <protection locked="0"/>
    </xf>
    <xf numFmtId="49" fontId="19" fillId="2" borderId="4" xfId="2" applyNumberFormat="1" applyFont="1" applyFill="1" applyBorder="1" applyAlignment="1" applyProtection="1">
      <alignment horizontal="center" vertical="center"/>
      <protection locked="0"/>
    </xf>
    <xf numFmtId="182" fontId="19" fillId="2" borderId="0" xfId="0" applyNumberFormat="1" applyFont="1" applyFill="1" applyAlignment="1" applyProtection="1">
      <alignment horizontal="left" vertical="center"/>
      <protection locked="0"/>
    </xf>
    <xf numFmtId="178" fontId="19" fillId="2" borderId="0" xfId="0" applyNumberFormat="1" applyFont="1" applyFill="1" applyAlignment="1" applyProtection="1">
      <alignment horizontal="left" vertical="center"/>
      <protection locked="0"/>
    </xf>
    <xf numFmtId="14" fontId="19" fillId="2" borderId="0" xfId="0" applyNumberFormat="1" applyFont="1" applyFill="1" applyAlignment="1" applyProtection="1">
      <alignment horizontal="left" vertical="center"/>
      <protection locked="0"/>
    </xf>
    <xf numFmtId="177" fontId="19" fillId="2" borderId="0" xfId="0" applyNumberFormat="1" applyFont="1" applyFill="1" applyAlignment="1" applyProtection="1">
      <alignment horizontal="left" vertical="center"/>
      <protection locked="0"/>
    </xf>
    <xf numFmtId="38" fontId="19" fillId="2" borderId="0" xfId="0" applyNumberFormat="1" applyFont="1" applyFill="1" applyAlignment="1" applyProtection="1">
      <alignment horizontal="right" vertical="center"/>
      <protection locked="0"/>
    </xf>
    <xf numFmtId="49" fontId="19" fillId="2" borderId="0" xfId="15" applyNumberFormat="1" applyFont="1" applyFill="1" applyAlignment="1" applyProtection="1">
      <alignment horizontal="left" vertical="center"/>
      <protection locked="0"/>
    </xf>
    <xf numFmtId="38" fontId="19" fillId="2" borderId="11" xfId="1" applyNumberFormat="1" applyFont="1" applyFill="1" applyBorder="1" applyAlignment="1" applyProtection="1">
      <alignment horizontal="right" vertical="center"/>
      <protection locked="0"/>
    </xf>
    <xf numFmtId="178" fontId="19" fillId="2" borderId="6" xfId="1" applyNumberFormat="1" applyFont="1" applyFill="1" applyBorder="1" applyAlignment="1" applyProtection="1">
      <alignment horizontal="right" vertical="center"/>
      <protection locked="0"/>
    </xf>
    <xf numFmtId="178" fontId="19" fillId="2" borderId="7" xfId="1" applyNumberFormat="1" applyFont="1" applyFill="1" applyBorder="1" applyAlignment="1" applyProtection="1">
      <alignment horizontal="right" vertical="center"/>
      <protection locked="0"/>
    </xf>
    <xf numFmtId="38" fontId="19" fillId="2" borderId="0" xfId="1" applyNumberFormat="1" applyFont="1" applyFill="1" applyAlignment="1" applyProtection="1">
      <alignment horizontal="right" vertical="center"/>
      <protection locked="0"/>
    </xf>
    <xf numFmtId="38" fontId="19" fillId="2" borderId="3" xfId="1" applyNumberFormat="1" applyFont="1" applyFill="1" applyBorder="1" applyAlignment="1" applyProtection="1">
      <alignment horizontal="right" vertical="center"/>
      <protection locked="0"/>
    </xf>
    <xf numFmtId="38" fontId="19" fillId="2" borderId="4" xfId="1" applyNumberFormat="1" applyFont="1" applyFill="1" applyBorder="1" applyAlignment="1" applyProtection="1">
      <alignment horizontal="right" vertical="center"/>
      <protection locked="0"/>
    </xf>
    <xf numFmtId="38" fontId="19" fillId="2" borderId="6" xfId="1" applyNumberFormat="1" applyFont="1" applyFill="1" applyBorder="1" applyAlignment="1" applyProtection="1">
      <alignment horizontal="right" vertical="center"/>
      <protection locked="0"/>
    </xf>
    <xf numFmtId="38" fontId="19" fillId="2" borderId="7" xfId="1" applyNumberFormat="1" applyFont="1" applyFill="1" applyBorder="1" applyAlignment="1" applyProtection="1">
      <alignment horizontal="right" vertical="center"/>
      <protection locked="0"/>
    </xf>
    <xf numFmtId="38" fontId="19" fillId="2" borderId="26" xfId="1" applyNumberFormat="1" applyFont="1" applyFill="1" applyBorder="1" applyAlignment="1" applyProtection="1">
      <alignment horizontal="right" vertical="center"/>
      <protection locked="0"/>
    </xf>
    <xf numFmtId="38" fontId="19" fillId="2" borderId="27" xfId="1" applyNumberFormat="1" applyFont="1" applyFill="1" applyBorder="1" applyAlignment="1" applyProtection="1">
      <alignment horizontal="right" vertical="center"/>
      <protection locked="0"/>
    </xf>
    <xf numFmtId="38" fontId="19" fillId="2" borderId="0" xfId="0" applyNumberFormat="1" applyFont="1" applyFill="1" applyAlignment="1" applyProtection="1">
      <alignment horizontal="left" vertical="center"/>
      <protection locked="0"/>
    </xf>
    <xf numFmtId="49" fontId="19" fillId="2" borderId="11" xfId="2" applyNumberFormat="1" applyFont="1" applyFill="1" applyBorder="1" applyAlignment="1" applyProtection="1">
      <alignment horizontal="center" vertical="center"/>
      <protection locked="0"/>
    </xf>
    <xf numFmtId="49" fontId="19" fillId="2" borderId="6" xfId="2" applyNumberFormat="1" applyFont="1" applyFill="1" applyBorder="1" applyAlignment="1" applyProtection="1">
      <alignment horizontal="center" vertical="center"/>
      <protection locked="0"/>
    </xf>
    <xf numFmtId="49" fontId="19" fillId="2" borderId="7" xfId="2" applyNumberFormat="1" applyFont="1" applyFill="1" applyBorder="1" applyAlignment="1" applyProtection="1">
      <alignment horizontal="center" vertical="center"/>
      <protection locked="0"/>
    </xf>
    <xf numFmtId="49" fontId="19" fillId="2" borderId="32" xfId="2" applyNumberFormat="1" applyFont="1" applyFill="1" applyBorder="1" applyAlignment="1" applyProtection="1">
      <alignment horizontal="center" vertical="center"/>
      <protection locked="0"/>
    </xf>
    <xf numFmtId="49" fontId="19" fillId="2" borderId="28" xfId="2" applyNumberFormat="1" applyFont="1" applyFill="1" applyBorder="1" applyAlignment="1" applyProtection="1">
      <alignment horizontal="center" vertical="center"/>
      <protection locked="0"/>
    </xf>
    <xf numFmtId="49" fontId="19" fillId="2" borderId="33" xfId="2" applyNumberFormat="1" applyFont="1" applyFill="1" applyBorder="1" applyAlignment="1" applyProtection="1">
      <alignment horizontal="center" vertical="center"/>
      <protection locked="0"/>
    </xf>
    <xf numFmtId="49" fontId="19" fillId="2" borderId="16" xfId="2" applyNumberFormat="1" applyFont="1" applyFill="1" applyBorder="1" applyAlignment="1" applyProtection="1">
      <alignment horizontal="center" vertical="center"/>
      <protection locked="0"/>
    </xf>
    <xf numFmtId="49" fontId="19" fillId="2" borderId="12" xfId="2" applyNumberFormat="1" applyFont="1" applyFill="1" applyBorder="1" applyAlignment="1" applyProtection="1">
      <alignment horizontal="center" vertical="center"/>
      <protection locked="0"/>
    </xf>
    <xf numFmtId="49" fontId="19" fillId="2" borderId="13" xfId="2" applyNumberFormat="1" applyFont="1" applyFill="1" applyBorder="1" applyAlignment="1" applyProtection="1">
      <alignment horizontal="center" vertical="center"/>
      <protection locked="0"/>
    </xf>
    <xf numFmtId="38" fontId="19" fillId="2" borderId="6" xfId="0" applyNumberFormat="1" applyFont="1" applyFill="1" applyBorder="1" applyAlignment="1" applyProtection="1">
      <alignment horizontal="left" vertical="center"/>
      <protection locked="0"/>
    </xf>
    <xf numFmtId="38" fontId="19" fillId="2" borderId="11" xfId="0" applyNumberFormat="1" applyFont="1" applyFill="1" applyBorder="1" applyAlignment="1" applyProtection="1">
      <alignment horizontal="right" vertical="center"/>
      <protection locked="0"/>
    </xf>
    <xf numFmtId="40" fontId="19" fillId="2" borderId="6" xfId="0" applyNumberFormat="1" applyFont="1" applyFill="1" applyBorder="1" applyAlignment="1" applyProtection="1">
      <alignment horizontal="right" vertical="center"/>
      <protection locked="0"/>
    </xf>
    <xf numFmtId="38" fontId="19" fillId="2" borderId="9" xfId="0" applyNumberFormat="1" applyFont="1" applyFill="1" applyBorder="1" applyAlignment="1" applyProtection="1">
      <alignment horizontal="left" vertical="center"/>
      <protection locked="0"/>
    </xf>
    <xf numFmtId="38" fontId="19" fillId="2" borderId="34" xfId="0" applyNumberFormat="1" applyFont="1" applyFill="1" applyBorder="1" applyAlignment="1" applyProtection="1">
      <alignment horizontal="right" vertical="center"/>
      <protection locked="0"/>
    </xf>
    <xf numFmtId="40" fontId="19" fillId="2" borderId="9" xfId="0" applyNumberFormat="1" applyFont="1" applyFill="1" applyBorder="1" applyAlignment="1" applyProtection="1">
      <alignment horizontal="right" vertical="center"/>
      <protection locked="0"/>
    </xf>
    <xf numFmtId="0" fontId="4" fillId="0" borderId="0" xfId="6" applyFont="1" applyProtection="1">
      <alignment vertical="center"/>
    </xf>
    <xf numFmtId="0" fontId="8" fillId="0" borderId="0" xfId="2" applyFont="1" applyProtection="1">
      <alignment vertical="center"/>
    </xf>
    <xf numFmtId="0" fontId="4" fillId="0" borderId="0" xfId="2" applyFont="1" applyProtection="1">
      <alignment vertical="center"/>
    </xf>
    <xf numFmtId="0" fontId="4" fillId="0" borderId="0" xfId="2" applyFont="1" applyAlignment="1" applyProtection="1">
      <alignment horizontal="center" vertical="center"/>
    </xf>
    <xf numFmtId="179" fontId="7" fillId="0" borderId="0" xfId="1" applyNumberFormat="1" applyFont="1" applyAlignment="1" applyProtection="1">
      <alignment vertical="top"/>
    </xf>
    <xf numFmtId="179" fontId="7" fillId="0" borderId="0" xfId="1" applyNumberFormat="1" applyFont="1" applyAlignment="1" applyProtection="1">
      <alignment horizontal="right" vertical="top"/>
    </xf>
    <xf numFmtId="179" fontId="4" fillId="0" borderId="0" xfId="1" applyNumberFormat="1" applyFont="1" applyAlignment="1" applyProtection="1">
      <alignment vertical="top"/>
    </xf>
    <xf numFmtId="0" fontId="12" fillId="0" borderId="0" xfId="2" applyFont="1" applyProtection="1">
      <alignment vertical="center"/>
    </xf>
    <xf numFmtId="0" fontId="4" fillId="0" borderId="0" xfId="1" applyFont="1" applyProtection="1">
      <alignment vertical="center"/>
    </xf>
    <xf numFmtId="0" fontId="4" fillId="0" borderId="0" xfId="0" applyFont="1" applyProtection="1">
      <alignment vertical="center"/>
    </xf>
    <xf numFmtId="0" fontId="16" fillId="0" borderId="14" xfId="2" applyFont="1" applyBorder="1" applyProtection="1">
      <alignment vertical="center"/>
    </xf>
    <xf numFmtId="0" fontId="16" fillId="0" borderId="15" xfId="2" applyFont="1" applyBorder="1" applyProtection="1">
      <alignment vertical="center"/>
    </xf>
    <xf numFmtId="0" fontId="16" fillId="0" borderId="15" xfId="2" applyFont="1" applyBorder="1" applyAlignment="1" applyProtection="1">
      <alignment horizontal="center" vertical="center"/>
    </xf>
    <xf numFmtId="0" fontId="16" fillId="0" borderId="17" xfId="2" applyFont="1" applyBorder="1" applyProtection="1">
      <alignment vertical="center"/>
    </xf>
    <xf numFmtId="49" fontId="4" fillId="0" borderId="0" xfId="1" applyNumberFormat="1" applyFont="1" applyProtection="1">
      <alignment vertical="center"/>
    </xf>
    <xf numFmtId="0" fontId="16" fillId="0" borderId="18" xfId="2" applyFont="1" applyBorder="1" applyProtection="1">
      <alignment vertical="center"/>
    </xf>
    <xf numFmtId="0" fontId="16" fillId="0" borderId="0" xfId="2" applyFont="1" applyProtection="1">
      <alignment vertical="center"/>
    </xf>
    <xf numFmtId="0" fontId="16" fillId="0" borderId="0" xfId="2" applyFont="1" applyAlignment="1" applyProtection="1">
      <alignment horizontal="center" vertical="center"/>
    </xf>
    <xf numFmtId="0" fontId="16" fillId="0" borderId="20" xfId="2" applyFont="1" applyBorder="1" applyProtection="1">
      <alignment vertical="center"/>
    </xf>
    <xf numFmtId="0" fontId="24" fillId="0" borderId="18" xfId="2" applyFont="1" applyBorder="1" applyProtection="1">
      <alignment vertical="center"/>
    </xf>
    <xf numFmtId="0" fontId="19" fillId="0" borderId="0" xfId="2" applyFont="1" applyProtection="1">
      <alignment vertical="center"/>
    </xf>
    <xf numFmtId="0" fontId="16" fillId="0" borderId="16" xfId="2" applyFont="1" applyBorder="1" applyProtection="1">
      <alignment vertical="center"/>
    </xf>
    <xf numFmtId="0" fontId="16" fillId="0" borderId="12" xfId="2" applyFont="1" applyBorder="1" applyProtection="1">
      <alignment vertical="center"/>
    </xf>
    <xf numFmtId="0" fontId="16" fillId="0" borderId="13" xfId="2" applyFont="1" applyBorder="1" applyProtection="1">
      <alignment vertical="center"/>
    </xf>
    <xf numFmtId="183" fontId="4" fillId="0" borderId="0" xfId="1" applyNumberFormat="1" applyFont="1" applyProtection="1">
      <alignment vertical="center"/>
    </xf>
    <xf numFmtId="0" fontId="14" fillId="0" borderId="14" xfId="0" applyFont="1" applyBorder="1" applyAlignment="1" applyProtection="1">
      <alignment horizontal="left" vertical="center" indent="1"/>
    </xf>
    <xf numFmtId="0" fontId="14" fillId="0" borderId="15" xfId="0" applyFont="1" applyBorder="1" applyAlignment="1" applyProtection="1">
      <alignment horizontal="left" vertical="center" indent="1"/>
    </xf>
    <xf numFmtId="0" fontId="14" fillId="0" borderId="17" xfId="0" applyFont="1" applyBorder="1" applyAlignment="1" applyProtection="1">
      <alignment horizontal="left" vertical="center" indent="1"/>
    </xf>
    <xf numFmtId="0" fontId="14" fillId="0" borderId="18" xfId="0" applyFont="1" applyBorder="1" applyProtection="1">
      <alignment vertical="center"/>
    </xf>
    <xf numFmtId="0" fontId="14" fillId="0" borderId="0" xfId="0" applyFont="1" applyProtection="1">
      <alignment vertical="center"/>
    </xf>
    <xf numFmtId="0" fontId="4" fillId="0" borderId="15" xfId="0" applyFont="1" applyBorder="1" applyProtection="1">
      <alignment vertical="center"/>
    </xf>
    <xf numFmtId="0" fontId="4" fillId="0" borderId="15" xfId="0" applyFont="1" applyBorder="1" applyAlignment="1" applyProtection="1">
      <alignment horizontal="center" vertical="center"/>
    </xf>
    <xf numFmtId="0" fontId="4" fillId="0" borderId="17" xfId="0" applyFont="1" applyBorder="1" applyProtection="1">
      <alignment vertical="center"/>
    </xf>
    <xf numFmtId="180" fontId="4" fillId="0" borderId="18" xfId="0" applyNumberFormat="1" applyFont="1" applyBorder="1" applyProtection="1">
      <alignment vertical="center"/>
    </xf>
    <xf numFmtId="180" fontId="4" fillId="0" borderId="0" xfId="0" applyNumberFormat="1" applyFont="1" applyProtection="1">
      <alignment vertical="center"/>
    </xf>
    <xf numFmtId="0" fontId="4" fillId="0" borderId="0" xfId="0" applyFont="1" applyProtection="1">
      <alignment vertical="center"/>
    </xf>
    <xf numFmtId="0" fontId="15" fillId="0" borderId="0" xfId="0" applyFont="1" applyAlignment="1" applyProtection="1">
      <alignment horizontal="right" vertical="top"/>
    </xf>
    <xf numFmtId="0" fontId="15" fillId="0" borderId="0" xfId="0" applyFont="1" applyAlignment="1" applyProtection="1">
      <alignment vertical="top"/>
    </xf>
    <xf numFmtId="0" fontId="4" fillId="0" borderId="20" xfId="0" applyFont="1" applyBorder="1" applyProtection="1">
      <alignment vertical="center"/>
    </xf>
    <xf numFmtId="0" fontId="15" fillId="0" borderId="0" xfId="0" applyFont="1" applyAlignment="1" applyProtection="1">
      <alignment vertical="top"/>
    </xf>
    <xf numFmtId="0" fontId="15" fillId="0" borderId="0" xfId="0" applyFont="1" applyAlignment="1" applyProtection="1">
      <alignment horizontal="center" vertical="top"/>
    </xf>
    <xf numFmtId="0" fontId="4" fillId="0" borderId="0" xfId="0" applyFont="1" applyAlignment="1" applyProtection="1">
      <alignment horizontal="center" vertical="center"/>
    </xf>
    <xf numFmtId="0" fontId="17" fillId="0" borderId="0" xfId="0" applyFont="1" applyAlignment="1" applyProtection="1">
      <alignment vertical="top"/>
    </xf>
    <xf numFmtId="0" fontId="4" fillId="0" borderId="18" xfId="0" applyFont="1" applyBorder="1" applyProtection="1">
      <alignment vertical="center"/>
    </xf>
    <xf numFmtId="177" fontId="15" fillId="0" borderId="0" xfId="0" applyNumberFormat="1" applyFont="1" applyAlignment="1" applyProtection="1">
      <alignment vertical="top"/>
    </xf>
    <xf numFmtId="0" fontId="13" fillId="0" borderId="20" xfId="0" applyFont="1" applyBorder="1" applyAlignment="1" applyProtection="1">
      <alignment vertical="top"/>
    </xf>
    <xf numFmtId="49" fontId="15" fillId="0" borderId="0" xfId="0" applyNumberFormat="1" applyFont="1" applyAlignment="1" applyProtection="1">
      <alignment horizontal="right" vertical="top"/>
    </xf>
    <xf numFmtId="0" fontId="17" fillId="0" borderId="0" xfId="0" applyFont="1" applyAlignment="1" applyProtection="1">
      <alignment horizontal="center" vertical="top"/>
    </xf>
    <xf numFmtId="0" fontId="4" fillId="0" borderId="0" xfId="2" applyFont="1" applyAlignment="1" applyProtection="1">
      <alignment horizontal="right" vertical="center"/>
    </xf>
    <xf numFmtId="0" fontId="17" fillId="0" borderId="0" xfId="0" quotePrefix="1"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4" fillId="0" borderId="18" xfId="2" applyFont="1" applyBorder="1" applyProtection="1">
      <alignment vertical="center"/>
    </xf>
    <xf numFmtId="0" fontId="21" fillId="0" borderId="0" xfId="0" applyFont="1" applyAlignment="1" applyProtection="1">
      <alignment vertical="top"/>
    </xf>
    <xf numFmtId="0" fontId="17" fillId="0" borderId="20" xfId="0" applyFont="1" applyBorder="1" applyAlignment="1" applyProtection="1">
      <alignment vertical="top"/>
    </xf>
    <xf numFmtId="0" fontId="4" fillId="0" borderId="16" xfId="0" applyFont="1" applyBorder="1" applyProtection="1">
      <alignment vertical="center"/>
    </xf>
    <xf numFmtId="0" fontId="4" fillId="0" borderId="12" xfId="0" applyFont="1" applyBorder="1" applyProtection="1">
      <alignment vertical="center"/>
    </xf>
    <xf numFmtId="0" fontId="13" fillId="0" borderId="12" xfId="0" applyFont="1" applyBorder="1" applyAlignment="1" applyProtection="1">
      <alignment vertical="top"/>
    </xf>
    <xf numFmtId="49" fontId="13" fillId="0" borderId="12" xfId="0" applyNumberFormat="1" applyFont="1" applyBorder="1" applyAlignment="1" applyProtection="1">
      <alignment vertical="top"/>
    </xf>
    <xf numFmtId="0" fontId="13" fillId="0" borderId="12" xfId="0" applyFont="1" applyBorder="1" applyAlignment="1" applyProtection="1">
      <alignment horizontal="center" vertical="top"/>
    </xf>
    <xf numFmtId="0" fontId="4" fillId="0" borderId="13" xfId="0" applyFont="1" applyBorder="1" applyProtection="1">
      <alignment vertical="center"/>
    </xf>
    <xf numFmtId="49" fontId="13" fillId="0" borderId="0" xfId="0" applyNumberFormat="1" applyFont="1" applyAlignment="1" applyProtection="1">
      <alignment vertical="top"/>
    </xf>
    <xf numFmtId="0" fontId="13" fillId="0" borderId="0" xfId="0" applyFont="1" applyAlignment="1" applyProtection="1">
      <alignment vertical="top"/>
    </xf>
    <xf numFmtId="0" fontId="13" fillId="0" borderId="0" xfId="0" applyFont="1" applyAlignment="1" applyProtection="1">
      <alignment horizontal="center" vertical="top"/>
    </xf>
    <xf numFmtId="49" fontId="4" fillId="0" borderId="0" xfId="2" applyNumberFormat="1" applyFont="1" applyProtection="1">
      <alignment vertical="center"/>
    </xf>
    <xf numFmtId="0" fontId="15" fillId="0" borderId="0" xfId="0" applyFont="1" applyProtection="1">
      <alignment vertical="center"/>
    </xf>
    <xf numFmtId="0" fontId="15" fillId="0" borderId="0" xfId="0" applyFont="1" applyAlignment="1" applyProtection="1">
      <alignment horizontal="center" vertical="center"/>
    </xf>
    <xf numFmtId="0" fontId="17" fillId="0" borderId="0" xfId="0" applyFont="1" applyAlignment="1" applyProtection="1">
      <alignment vertical="top" wrapText="1"/>
    </xf>
    <xf numFmtId="0" fontId="4" fillId="0" borderId="0" xfId="0" applyFont="1" applyAlignment="1" applyProtection="1">
      <alignment vertical="top"/>
    </xf>
    <xf numFmtId="49" fontId="15" fillId="0" borderId="0" xfId="0" applyNumberFormat="1" applyFont="1" applyAlignment="1" applyProtection="1">
      <alignment vertical="top"/>
    </xf>
    <xf numFmtId="182" fontId="15" fillId="0" borderId="0" xfId="0" applyNumberFormat="1" applyFont="1" applyAlignment="1" applyProtection="1">
      <alignment vertical="top"/>
    </xf>
    <xf numFmtId="0" fontId="15" fillId="0" borderId="12" xfId="0" applyFont="1" applyBorder="1" applyAlignment="1" applyProtection="1">
      <alignment horizontal="right" vertical="top"/>
    </xf>
    <xf numFmtId="0" fontId="15" fillId="0" borderId="12" xfId="0" applyFont="1" applyBorder="1" applyAlignment="1" applyProtection="1">
      <alignment vertical="top"/>
    </xf>
    <xf numFmtId="49" fontId="15" fillId="0" borderId="12" xfId="0" applyNumberFormat="1" applyFont="1" applyBorder="1" applyAlignment="1" applyProtection="1">
      <alignment vertical="top"/>
    </xf>
    <xf numFmtId="0" fontId="15" fillId="0" borderId="12" xfId="0" applyFont="1" applyBorder="1" applyAlignment="1" applyProtection="1">
      <alignment horizontal="center" vertical="top"/>
    </xf>
    <xf numFmtId="182" fontId="15" fillId="0" borderId="12" xfId="0" applyNumberFormat="1" applyFont="1" applyBorder="1" applyAlignment="1" applyProtection="1">
      <alignment vertical="top"/>
    </xf>
    <xf numFmtId="49" fontId="4" fillId="0" borderId="0" xfId="0" applyNumberFormat="1" applyFont="1" applyProtection="1">
      <alignment vertical="center"/>
    </xf>
    <xf numFmtId="178" fontId="4" fillId="0" borderId="0" xfId="2" applyNumberFormat="1" applyFont="1" applyProtection="1">
      <alignment vertical="center"/>
    </xf>
    <xf numFmtId="0" fontId="22" fillId="0" borderId="18" xfId="0" applyFont="1" applyBorder="1" applyProtection="1">
      <alignment vertical="center"/>
    </xf>
    <xf numFmtId="0" fontId="22" fillId="0" borderId="0" xfId="0" applyFont="1" applyProtection="1">
      <alignment vertical="center"/>
    </xf>
    <xf numFmtId="49" fontId="4" fillId="0" borderId="15" xfId="0" applyNumberFormat="1" applyFont="1" applyBorder="1" applyProtection="1">
      <alignment vertical="center"/>
    </xf>
    <xf numFmtId="178" fontId="4" fillId="0" borderId="15" xfId="0" applyNumberFormat="1" applyFont="1" applyBorder="1" applyProtection="1">
      <alignment vertical="center"/>
    </xf>
    <xf numFmtId="0" fontId="17" fillId="0" borderId="0" xfId="0" applyFont="1" applyAlignment="1" applyProtection="1">
      <alignment horizontal="left" vertical="center" wrapText="1"/>
    </xf>
    <xf numFmtId="178" fontId="15" fillId="0" borderId="0" xfId="0" applyNumberFormat="1" applyFont="1" applyAlignment="1" applyProtection="1">
      <alignment vertical="top"/>
    </xf>
    <xf numFmtId="182" fontId="13" fillId="0" borderId="12" xfId="0" applyNumberFormat="1" applyFont="1" applyBorder="1" applyAlignment="1" applyProtection="1">
      <alignment vertical="top"/>
    </xf>
    <xf numFmtId="182" fontId="13" fillId="0" borderId="0" xfId="0" applyNumberFormat="1" applyFont="1" applyAlignment="1" applyProtection="1">
      <alignment vertical="top"/>
    </xf>
    <xf numFmtId="182" fontId="4" fillId="0" borderId="0" xfId="0" applyNumberFormat="1" applyFont="1" applyProtection="1">
      <alignment vertical="center"/>
    </xf>
    <xf numFmtId="0" fontId="17" fillId="0" borderId="0" xfId="0" applyFont="1" applyProtection="1">
      <alignment vertical="center"/>
    </xf>
    <xf numFmtId="0" fontId="4" fillId="0" borderId="20" xfId="2" applyFont="1" applyBorder="1" applyProtection="1">
      <alignment vertical="center"/>
    </xf>
    <xf numFmtId="49" fontId="17" fillId="0" borderId="0" xfId="0" applyNumberFormat="1" applyFont="1" applyAlignment="1" applyProtection="1">
      <alignment horizontal="right" vertical="top"/>
    </xf>
    <xf numFmtId="178" fontId="13" fillId="0" borderId="12" xfId="0" applyNumberFormat="1" applyFont="1" applyBorder="1" applyAlignment="1" applyProtection="1">
      <alignment vertical="top"/>
    </xf>
    <xf numFmtId="178" fontId="13" fillId="0" borderId="0" xfId="0" applyNumberFormat="1" applyFont="1" applyAlignment="1" applyProtection="1">
      <alignment vertical="top"/>
    </xf>
    <xf numFmtId="178" fontId="4" fillId="0" borderId="0" xfId="0" applyNumberFormat="1" applyFont="1" applyProtection="1">
      <alignment vertical="center"/>
    </xf>
    <xf numFmtId="0" fontId="4" fillId="0" borderId="16" xfId="2" applyFont="1" applyBorder="1" applyProtection="1">
      <alignment vertical="center"/>
    </xf>
    <xf numFmtId="0" fontId="4" fillId="0" borderId="12" xfId="2" applyFont="1" applyBorder="1" applyProtection="1">
      <alignment vertical="center"/>
    </xf>
    <xf numFmtId="0" fontId="4" fillId="0" borderId="12" xfId="2" applyFont="1" applyBorder="1" applyAlignment="1" applyProtection="1">
      <alignment horizontal="center" vertical="center"/>
    </xf>
    <xf numFmtId="0" fontId="14" fillId="0" borderId="18" xfId="0" applyFont="1" applyBorder="1" applyAlignment="1" applyProtection="1">
      <alignment horizontal="left" vertical="center" indent="1"/>
    </xf>
    <xf numFmtId="0" fontId="14" fillId="0" borderId="0" xfId="0" applyFont="1" applyAlignment="1" applyProtection="1">
      <alignment horizontal="left" vertical="center" indent="1"/>
    </xf>
    <xf numFmtId="181" fontId="4" fillId="0" borderId="0" xfId="0" applyNumberFormat="1" applyFont="1" applyProtection="1">
      <alignment vertical="center"/>
    </xf>
    <xf numFmtId="181" fontId="4" fillId="0" borderId="0" xfId="0" applyNumberFormat="1" applyFont="1" applyAlignment="1" applyProtection="1">
      <alignment horizontal="center" vertical="center"/>
    </xf>
    <xf numFmtId="180" fontId="4" fillId="0" borderId="0" xfId="0" applyNumberFormat="1" applyFont="1" applyAlignment="1" applyProtection="1">
      <alignment vertical="top"/>
    </xf>
    <xf numFmtId="0" fontId="4" fillId="0" borderId="0" xfId="2" applyFont="1" applyAlignment="1" applyProtection="1">
      <alignment vertical="top"/>
    </xf>
    <xf numFmtId="177" fontId="17" fillId="0" borderId="0" xfId="0" applyNumberFormat="1" applyFont="1" applyAlignment="1" applyProtection="1">
      <alignment horizontal="right" vertical="top"/>
    </xf>
    <xf numFmtId="49" fontId="4" fillId="0" borderId="0" xfId="0" applyNumberFormat="1" applyFont="1" applyAlignment="1" applyProtection="1">
      <alignment horizontal="center" vertical="center"/>
    </xf>
    <xf numFmtId="0" fontId="17" fillId="0" borderId="0" xfId="0" applyFont="1" applyAlignment="1" applyProtection="1">
      <alignment vertical="top"/>
    </xf>
    <xf numFmtId="182" fontId="4" fillId="0" borderId="0" xfId="1" applyNumberFormat="1" applyFont="1" applyAlignment="1" applyProtection="1">
      <alignment horizontal="center" vertical="center"/>
    </xf>
    <xf numFmtId="178" fontId="4" fillId="0" borderId="0" xfId="1" applyNumberFormat="1" applyFont="1" applyAlignment="1" applyProtection="1">
      <alignment horizontal="right" vertical="center"/>
    </xf>
    <xf numFmtId="0" fontId="17" fillId="0" borderId="0" xfId="2" applyFont="1" applyAlignment="1" applyProtection="1">
      <alignment horizontal="left" vertical="center" wrapText="1"/>
    </xf>
    <xf numFmtId="0" fontId="4" fillId="0" borderId="19" xfId="0" applyFont="1" applyBorder="1" applyAlignment="1" applyProtection="1">
      <alignment horizontal="left" vertical="center"/>
    </xf>
    <xf numFmtId="0" fontId="4" fillId="0" borderId="1"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14" xfId="2" applyFont="1" applyBorder="1" applyAlignment="1" applyProtection="1">
      <alignment horizontal="center" vertical="center"/>
    </xf>
    <xf numFmtId="0" fontId="4" fillId="0" borderId="15" xfId="2" applyFont="1" applyBorder="1" applyAlignment="1" applyProtection="1">
      <alignment horizontal="center" vertical="center"/>
    </xf>
    <xf numFmtId="0" fontId="4" fillId="0" borderId="17" xfId="2" applyFont="1" applyBorder="1" applyAlignment="1" applyProtection="1">
      <alignment horizontal="center" vertical="center"/>
    </xf>
    <xf numFmtId="49" fontId="4" fillId="0" borderId="19" xfId="0" applyNumberFormat="1" applyFont="1" applyBorder="1" applyAlignment="1" applyProtection="1">
      <alignment horizontal="left" vertical="center"/>
    </xf>
    <xf numFmtId="49" fontId="4" fillId="0" borderId="1" xfId="0" applyNumberFormat="1" applyFont="1" applyBorder="1" applyAlignment="1" applyProtection="1">
      <alignment horizontal="left" vertical="center"/>
    </xf>
    <xf numFmtId="49" fontId="4" fillId="0" borderId="2" xfId="0" applyNumberFormat="1" applyFont="1" applyBorder="1" applyAlignment="1" applyProtection="1">
      <alignment horizontal="left" vertical="center"/>
    </xf>
    <xf numFmtId="0" fontId="4" fillId="0" borderId="14" xfId="0" applyFont="1" applyBorder="1" applyAlignment="1" applyProtection="1">
      <alignment horizontal="center" vertical="center"/>
    </xf>
    <xf numFmtId="0" fontId="4" fillId="0" borderId="15" xfId="0" applyFont="1" applyBorder="1" applyAlignment="1" applyProtection="1">
      <alignment horizontal="center" vertical="center"/>
    </xf>
    <xf numFmtId="0" fontId="4" fillId="0" borderId="17" xfId="0" applyFont="1" applyBorder="1" applyAlignment="1" applyProtection="1">
      <alignment horizontal="center" vertical="center"/>
    </xf>
    <xf numFmtId="180" fontId="4" fillId="0" borderId="20" xfId="0" applyNumberFormat="1" applyFont="1" applyBorder="1" applyProtection="1">
      <alignment vertical="center"/>
    </xf>
    <xf numFmtId="0" fontId="4" fillId="0" borderId="21" xfId="0" applyFont="1" applyBorder="1" applyAlignment="1" applyProtection="1">
      <alignment horizontal="left" vertical="center"/>
    </xf>
    <xf numFmtId="0" fontId="4" fillId="0" borderId="3" xfId="0" applyFont="1" applyBorder="1" applyAlignment="1" applyProtection="1">
      <alignment horizontal="left" vertical="center"/>
    </xf>
    <xf numFmtId="0" fontId="4" fillId="0" borderId="4" xfId="0" applyFont="1" applyBorder="1" applyAlignment="1" applyProtection="1">
      <alignment horizontal="left" vertical="center"/>
    </xf>
    <xf numFmtId="49" fontId="4" fillId="3" borderId="21" xfId="0" applyNumberFormat="1" applyFont="1" applyFill="1" applyBorder="1" applyAlignment="1" applyProtection="1">
      <alignment horizontal="center" vertical="center"/>
    </xf>
    <xf numFmtId="49" fontId="4" fillId="3" borderId="3" xfId="0" applyNumberFormat="1" applyFont="1" applyFill="1" applyBorder="1" applyAlignment="1" applyProtection="1">
      <alignment horizontal="center" vertical="center"/>
    </xf>
    <xf numFmtId="49" fontId="4" fillId="3" borderId="4" xfId="0" applyNumberFormat="1" applyFont="1" applyFill="1" applyBorder="1" applyAlignment="1" applyProtection="1">
      <alignment horizontal="center" vertical="center"/>
    </xf>
    <xf numFmtId="0" fontId="4" fillId="3" borderId="21" xfId="0" applyFont="1" applyFill="1" applyBorder="1" applyAlignment="1" applyProtection="1">
      <alignment horizontal="center" vertical="center"/>
    </xf>
    <xf numFmtId="0" fontId="4" fillId="3" borderId="3" xfId="0" applyFont="1" applyFill="1" applyBorder="1" applyAlignment="1" applyProtection="1">
      <alignment horizontal="center" vertical="center"/>
    </xf>
    <xf numFmtId="0" fontId="4" fillId="3" borderId="4" xfId="0" applyFont="1" applyFill="1" applyBorder="1" applyAlignment="1" applyProtection="1">
      <alignment horizontal="center" vertical="center"/>
    </xf>
    <xf numFmtId="0" fontId="4" fillId="0" borderId="11" xfId="0" applyFont="1" applyBorder="1" applyAlignment="1" applyProtection="1">
      <alignment horizontal="left" vertical="center"/>
    </xf>
    <xf numFmtId="0" fontId="4" fillId="0" borderId="6" xfId="0" applyFont="1" applyBorder="1" applyAlignment="1" applyProtection="1">
      <alignment horizontal="left" vertical="center"/>
    </xf>
    <xf numFmtId="0" fontId="4" fillId="0" borderId="7" xfId="0" applyFont="1" applyBorder="1" applyAlignment="1" applyProtection="1">
      <alignment horizontal="left" vertical="center"/>
    </xf>
    <xf numFmtId="0" fontId="4" fillId="3" borderId="11" xfId="0" applyFont="1" applyFill="1" applyBorder="1" applyAlignment="1" applyProtection="1">
      <alignment horizontal="center" vertical="center"/>
    </xf>
    <xf numFmtId="0" fontId="4" fillId="3" borderId="6" xfId="0" applyFont="1" applyFill="1" applyBorder="1" applyAlignment="1" applyProtection="1">
      <alignment horizontal="center" vertical="center"/>
    </xf>
    <xf numFmtId="0" fontId="4" fillId="3" borderId="7" xfId="0" applyFont="1" applyFill="1" applyBorder="1" applyAlignment="1" applyProtection="1">
      <alignment horizontal="center" vertical="center"/>
    </xf>
    <xf numFmtId="38" fontId="4" fillId="0" borderId="35" xfId="0" applyNumberFormat="1" applyFont="1" applyBorder="1" applyAlignment="1" applyProtection="1">
      <alignment horizontal="right" vertical="center"/>
    </xf>
    <xf numFmtId="38" fontId="4" fillId="0" borderId="22" xfId="0" applyNumberFormat="1" applyFont="1" applyBorder="1" applyAlignment="1" applyProtection="1">
      <alignment horizontal="right" vertical="center"/>
    </xf>
    <xf numFmtId="0" fontId="18" fillId="0" borderId="20" xfId="0" applyFont="1" applyBorder="1" applyProtection="1">
      <alignment vertical="center"/>
    </xf>
    <xf numFmtId="0" fontId="4" fillId="0" borderId="32" xfId="0" applyFont="1" applyBorder="1" applyAlignment="1" applyProtection="1">
      <alignment horizontal="left" vertical="center"/>
    </xf>
    <xf numFmtId="0" fontId="4" fillId="0" borderId="28" xfId="0" applyFont="1" applyBorder="1" applyAlignment="1" applyProtection="1">
      <alignment horizontal="left" vertical="center"/>
    </xf>
    <xf numFmtId="0" fontId="4" fillId="0" borderId="33" xfId="0" applyFont="1" applyBorder="1" applyAlignment="1" applyProtection="1">
      <alignment horizontal="left" vertical="center"/>
    </xf>
    <xf numFmtId="0" fontId="18" fillId="0" borderId="7" xfId="0" applyFont="1" applyBorder="1" applyProtection="1">
      <alignment vertical="center"/>
    </xf>
    <xf numFmtId="0" fontId="4" fillId="0" borderId="16" xfId="0" applyFont="1" applyBorder="1" applyAlignment="1" applyProtection="1">
      <alignment horizontal="left" vertical="top"/>
    </xf>
    <xf numFmtId="0" fontId="4" fillId="0" borderId="12" xfId="0" applyFont="1" applyBorder="1" applyAlignment="1" applyProtection="1">
      <alignment horizontal="left" vertical="top"/>
    </xf>
    <xf numFmtId="0" fontId="4" fillId="0" borderId="13" xfId="0" applyFont="1" applyBorder="1" applyAlignment="1" applyProtection="1">
      <alignment horizontal="left" vertical="top"/>
    </xf>
    <xf numFmtId="0" fontId="18" fillId="0" borderId="13" xfId="0" applyFont="1" applyBorder="1" applyProtection="1">
      <alignment vertical="center"/>
    </xf>
    <xf numFmtId="0" fontId="4" fillId="0" borderId="0" xfId="0" applyFont="1" applyAlignment="1" applyProtection="1">
      <alignment horizontal="left" vertical="top"/>
    </xf>
    <xf numFmtId="182" fontId="4" fillId="0" borderId="0" xfId="1" applyNumberFormat="1" applyFont="1" applyProtection="1">
      <alignment vertical="center"/>
    </xf>
    <xf numFmtId="178" fontId="4" fillId="0" borderId="0" xfId="1" applyNumberFormat="1" applyFont="1" applyAlignment="1" applyProtection="1">
      <alignment horizontal="center" vertical="center"/>
    </xf>
    <xf numFmtId="178" fontId="4" fillId="0" borderId="20" xfId="1" applyNumberFormat="1" applyFont="1" applyBorder="1" applyAlignment="1" applyProtection="1">
      <alignment horizontal="right" vertical="center"/>
    </xf>
    <xf numFmtId="177" fontId="15" fillId="0" borderId="0" xfId="0" applyNumberFormat="1" applyFont="1" applyAlignment="1" applyProtection="1">
      <alignment horizontal="right" vertical="top"/>
    </xf>
    <xf numFmtId="177" fontId="17" fillId="0" borderId="0" xfId="0" applyNumberFormat="1" applyFont="1" applyAlignment="1" applyProtection="1">
      <alignment vertical="top"/>
    </xf>
    <xf numFmtId="182" fontId="17" fillId="0" borderId="0" xfId="0" applyNumberFormat="1" applyFont="1" applyAlignment="1" applyProtection="1">
      <alignment horizontal="center" vertical="top"/>
    </xf>
    <xf numFmtId="178" fontId="4" fillId="0" borderId="0" xfId="1" applyNumberFormat="1" applyFont="1" applyAlignment="1" applyProtection="1">
      <alignment horizontal="left" vertical="center"/>
    </xf>
    <xf numFmtId="0" fontId="4" fillId="0" borderId="0" xfId="0" applyFont="1" applyAlignment="1" applyProtection="1">
      <alignment horizontal="left" vertical="center"/>
    </xf>
    <xf numFmtId="178" fontId="4" fillId="0" borderId="0" xfId="1" applyNumberFormat="1" applyFont="1" applyProtection="1">
      <alignment vertical="center"/>
    </xf>
    <xf numFmtId="182" fontId="15" fillId="0" borderId="0" xfId="0" applyNumberFormat="1" applyFont="1" applyAlignment="1" applyProtection="1">
      <alignment horizontal="right" vertical="top"/>
    </xf>
    <xf numFmtId="0" fontId="15" fillId="0" borderId="0" xfId="2" applyFont="1" applyProtection="1">
      <alignment vertical="center"/>
    </xf>
    <xf numFmtId="0" fontId="25" fillId="0" borderId="0" xfId="2" applyFont="1" applyAlignment="1" applyProtection="1">
      <alignment vertical="center" wrapText="1"/>
    </xf>
    <xf numFmtId="0" fontId="15" fillId="0" borderId="0" xfId="2" applyFont="1" applyAlignment="1" applyProtection="1">
      <alignment vertical="center" wrapText="1"/>
    </xf>
    <xf numFmtId="0" fontId="4" fillId="5" borderId="0" xfId="2" applyFont="1" applyFill="1" applyProtection="1">
      <alignment vertical="center"/>
    </xf>
    <xf numFmtId="178" fontId="4" fillId="0" borderId="21" xfId="1" applyNumberFormat="1" applyFont="1" applyBorder="1" applyProtection="1">
      <alignment vertical="center"/>
    </xf>
    <xf numFmtId="178" fontId="4" fillId="0" borderId="3" xfId="1" applyNumberFormat="1" applyFont="1" applyBorder="1" applyProtection="1">
      <alignment vertical="center"/>
    </xf>
    <xf numFmtId="178" fontId="4" fillId="0" borderId="11" xfId="1" applyNumberFormat="1" applyFont="1" applyBorder="1" applyProtection="1">
      <alignment vertical="center"/>
    </xf>
    <xf numFmtId="178" fontId="4" fillId="0" borderId="6" xfId="1" applyNumberFormat="1" applyFont="1" applyBorder="1" applyProtection="1">
      <alignment vertical="center"/>
    </xf>
    <xf numFmtId="182" fontId="4" fillId="0" borderId="11" xfId="1" applyNumberFormat="1" applyFont="1" applyBorder="1" applyProtection="1">
      <alignment vertical="center"/>
    </xf>
    <xf numFmtId="182" fontId="4" fillId="0" borderId="6" xfId="1" applyNumberFormat="1" applyFont="1" applyBorder="1" applyProtection="1">
      <alignment vertical="center"/>
    </xf>
    <xf numFmtId="182" fontId="4" fillId="0" borderId="31" xfId="1" applyNumberFormat="1" applyFont="1" applyBorder="1" applyProtection="1">
      <alignment vertical="center"/>
    </xf>
    <xf numFmtId="182" fontId="4" fillId="0" borderId="26" xfId="1" applyNumberFormat="1" applyFont="1" applyBorder="1" applyProtection="1">
      <alignment vertical="center"/>
    </xf>
    <xf numFmtId="182" fontId="4" fillId="0" borderId="27" xfId="1" applyNumberFormat="1" applyFont="1" applyBorder="1" applyProtection="1">
      <alignment vertical="center"/>
    </xf>
    <xf numFmtId="178" fontId="4" fillId="0" borderId="16" xfId="1" applyNumberFormat="1" applyFont="1" applyBorder="1" applyProtection="1">
      <alignment vertical="center"/>
    </xf>
    <xf numFmtId="178" fontId="4" fillId="0" borderId="12" xfId="1" applyNumberFormat="1" applyFont="1" applyBorder="1" applyProtection="1">
      <alignment vertical="center"/>
    </xf>
    <xf numFmtId="178" fontId="4" fillId="0" borderId="13" xfId="1" applyNumberFormat="1" applyFont="1" applyBorder="1" applyProtection="1">
      <alignment vertical="center"/>
    </xf>
    <xf numFmtId="38" fontId="19" fillId="0" borderId="23" xfId="1" applyNumberFormat="1" applyFont="1" applyBorder="1" applyAlignment="1" applyProtection="1">
      <alignment horizontal="right" vertical="center"/>
    </xf>
    <xf numFmtId="38" fontId="19" fillId="0" borderId="24" xfId="1" applyNumberFormat="1" applyFont="1" applyBorder="1" applyAlignment="1" applyProtection="1">
      <alignment horizontal="right" vertical="center"/>
    </xf>
    <xf numFmtId="38" fontId="19" fillId="0" borderId="25" xfId="1" applyNumberFormat="1" applyFont="1" applyBorder="1" applyAlignment="1" applyProtection="1">
      <alignment horizontal="right" vertical="center"/>
    </xf>
    <xf numFmtId="0" fontId="17" fillId="0" borderId="0" xfId="0" applyFont="1" applyAlignment="1" applyProtection="1">
      <alignment horizontal="left" vertical="top" wrapText="1"/>
    </xf>
    <xf numFmtId="0" fontId="4" fillId="0" borderId="19" xfId="0" applyFont="1" applyBorder="1" applyProtection="1">
      <alignment vertical="center"/>
    </xf>
    <xf numFmtId="0" fontId="4" fillId="0" borderId="1" xfId="0" applyFont="1" applyBorder="1" applyProtection="1">
      <alignment vertical="center"/>
    </xf>
    <xf numFmtId="0" fontId="4" fillId="0" borderId="2" xfId="0" applyFont="1" applyBorder="1" applyProtection="1">
      <alignment vertical="center"/>
    </xf>
    <xf numFmtId="178" fontId="4" fillId="0" borderId="19" xfId="1" applyNumberFormat="1" applyFont="1" applyBorder="1" applyAlignment="1" applyProtection="1">
      <alignment horizontal="center" vertical="center"/>
    </xf>
    <xf numFmtId="178" fontId="4" fillId="0" borderId="1" xfId="1" applyNumberFormat="1" applyFont="1" applyBorder="1" applyAlignment="1" applyProtection="1">
      <alignment horizontal="center" vertical="center"/>
    </xf>
    <xf numFmtId="178" fontId="4" fillId="0" borderId="2" xfId="1" applyNumberFormat="1" applyFont="1" applyBorder="1" applyAlignment="1" applyProtection="1">
      <alignment horizontal="center" vertical="center"/>
    </xf>
    <xf numFmtId="0" fontId="4" fillId="0" borderId="21" xfId="2" applyFont="1" applyBorder="1" applyProtection="1">
      <alignment vertical="center"/>
    </xf>
    <xf numFmtId="0" fontId="4" fillId="0" borderId="3" xfId="2" applyFont="1" applyBorder="1" applyProtection="1">
      <alignment vertical="center"/>
    </xf>
    <xf numFmtId="0" fontId="4" fillId="0" borderId="4" xfId="2" applyFont="1" applyBorder="1" applyProtection="1">
      <alignment vertical="center"/>
    </xf>
    <xf numFmtId="0" fontId="4" fillId="0" borderId="11" xfId="2" applyFont="1" applyBorder="1" applyProtection="1">
      <alignment vertical="center"/>
    </xf>
    <xf numFmtId="0" fontId="4" fillId="0" borderId="6" xfId="2" applyFont="1" applyBorder="1" applyProtection="1">
      <alignment vertical="center"/>
    </xf>
    <xf numFmtId="0" fontId="4" fillId="0" borderId="7" xfId="2" applyFont="1" applyBorder="1" applyProtection="1">
      <alignment vertical="center"/>
    </xf>
    <xf numFmtId="0" fontId="4" fillId="0" borderId="31" xfId="2" applyFont="1" applyBorder="1" applyProtection="1">
      <alignment vertical="center"/>
    </xf>
    <xf numFmtId="0" fontId="4" fillId="0" borderId="26" xfId="2" applyFont="1" applyBorder="1" applyProtection="1">
      <alignment vertical="center"/>
    </xf>
    <xf numFmtId="0" fontId="4" fillId="0" borderId="27" xfId="2" applyFont="1" applyBorder="1" applyProtection="1">
      <alignment vertical="center"/>
    </xf>
    <xf numFmtId="180" fontId="4" fillId="0" borderId="23" xfId="0" applyNumberFormat="1" applyFont="1" applyBorder="1" applyProtection="1">
      <alignment vertical="center"/>
    </xf>
    <xf numFmtId="180" fontId="4" fillId="0" borderId="24" xfId="0" applyNumberFormat="1" applyFont="1" applyBorder="1" applyProtection="1">
      <alignment vertical="center"/>
    </xf>
    <xf numFmtId="180" fontId="4" fillId="0" borderId="25" xfId="0" applyNumberFormat="1" applyFont="1" applyBorder="1" applyProtection="1">
      <alignment vertical="center"/>
    </xf>
    <xf numFmtId="178" fontId="19" fillId="0" borderId="24" xfId="1" applyNumberFormat="1" applyFont="1" applyBorder="1" applyAlignment="1" applyProtection="1">
      <alignment horizontal="right" vertical="center"/>
    </xf>
    <xf numFmtId="178" fontId="19" fillId="0" borderId="25" xfId="1" applyNumberFormat="1" applyFont="1" applyBorder="1" applyAlignment="1" applyProtection="1">
      <alignment horizontal="right" vertical="center"/>
    </xf>
    <xf numFmtId="178" fontId="4" fillId="0" borderId="14" xfId="1" applyNumberFormat="1" applyFont="1" applyBorder="1" applyAlignment="1" applyProtection="1">
      <alignment horizontal="left" vertical="center"/>
    </xf>
    <xf numFmtId="178" fontId="4" fillId="0" borderId="15" xfId="1" applyNumberFormat="1" applyFont="1" applyBorder="1" applyAlignment="1" applyProtection="1">
      <alignment horizontal="left" vertical="center"/>
    </xf>
    <xf numFmtId="178" fontId="4" fillId="0" borderId="17" xfId="1" applyNumberFormat="1" applyFont="1" applyBorder="1" applyAlignment="1" applyProtection="1">
      <alignment horizontal="left" vertical="center"/>
    </xf>
    <xf numFmtId="178" fontId="4" fillId="0" borderId="32" xfId="1" applyNumberFormat="1" applyFont="1" applyBorder="1" applyAlignment="1" applyProtection="1">
      <alignment horizontal="left" vertical="center"/>
    </xf>
    <xf numFmtId="178" fontId="4" fillId="0" borderId="28" xfId="1" applyNumberFormat="1" applyFont="1" applyBorder="1" applyAlignment="1" applyProtection="1">
      <alignment horizontal="left" vertical="center"/>
    </xf>
    <xf numFmtId="178" fontId="4" fillId="0" borderId="33" xfId="1" applyNumberFormat="1" applyFont="1" applyBorder="1" applyAlignment="1" applyProtection="1">
      <alignment horizontal="left" vertical="center"/>
    </xf>
    <xf numFmtId="178" fontId="4" fillId="0" borderId="23" xfId="1" quotePrefix="1" applyNumberFormat="1" applyFont="1" applyBorder="1" applyAlignment="1" applyProtection="1">
      <alignment horizontal="left" vertical="center"/>
    </xf>
    <xf numFmtId="178" fontId="4" fillId="0" borderId="24" xfId="1" quotePrefix="1" applyNumberFormat="1" applyFont="1" applyBorder="1" applyAlignment="1" applyProtection="1">
      <alignment horizontal="left" vertical="center"/>
    </xf>
    <xf numFmtId="178" fontId="4" fillId="0" borderId="25" xfId="1" quotePrefix="1" applyNumberFormat="1" applyFont="1" applyBorder="1" applyAlignment="1" applyProtection="1">
      <alignment horizontal="left" vertical="center"/>
    </xf>
    <xf numFmtId="186" fontId="19" fillId="0" borderId="23" xfId="1" applyNumberFormat="1" applyFont="1" applyBorder="1" applyAlignment="1" applyProtection="1">
      <alignment horizontal="right" vertical="center"/>
    </xf>
    <xf numFmtId="184" fontId="19" fillId="0" borderId="24" xfId="1" applyNumberFormat="1" applyFont="1" applyBorder="1" applyAlignment="1" applyProtection="1">
      <alignment horizontal="right" vertical="center"/>
    </xf>
    <xf numFmtId="184" fontId="19" fillId="0" borderId="25" xfId="1" applyNumberFormat="1" applyFont="1" applyBorder="1" applyAlignment="1" applyProtection="1">
      <alignment horizontal="right" vertical="center"/>
    </xf>
    <xf numFmtId="0" fontId="17" fillId="0" borderId="0" xfId="0" quotePrefix="1" applyFont="1" applyAlignment="1" applyProtection="1">
      <alignment vertical="top" wrapText="1"/>
    </xf>
    <xf numFmtId="182" fontId="13" fillId="0" borderId="12" xfId="0" applyNumberFormat="1" applyFont="1" applyBorder="1" applyAlignment="1" applyProtection="1">
      <alignment horizontal="center" vertical="top"/>
    </xf>
    <xf numFmtId="0" fontId="13" fillId="0" borderId="13" xfId="0" applyFont="1" applyBorder="1" applyAlignment="1" applyProtection="1">
      <alignment vertical="top"/>
    </xf>
    <xf numFmtId="182" fontId="13" fillId="0" borderId="0" xfId="0" applyNumberFormat="1" applyFont="1" applyAlignment="1" applyProtection="1">
      <alignment horizontal="center" vertical="top"/>
    </xf>
    <xf numFmtId="0" fontId="15" fillId="0" borderId="0" xfId="0" applyFont="1" applyAlignment="1" applyProtection="1">
      <alignment vertical="center" wrapText="1"/>
    </xf>
    <xf numFmtId="178" fontId="12" fillId="0" borderId="0" xfId="1" applyNumberFormat="1" applyFont="1" applyAlignment="1" applyProtection="1">
      <alignment horizontal="left" vertical="center"/>
    </xf>
    <xf numFmtId="0" fontId="4" fillId="0" borderId="19" xfId="2" applyFont="1" applyBorder="1" applyProtection="1">
      <alignment vertical="center"/>
    </xf>
    <xf numFmtId="0" fontId="4" fillId="0" borderId="1" xfId="2" applyFont="1" applyBorder="1" applyProtection="1">
      <alignment vertical="center"/>
    </xf>
    <xf numFmtId="0" fontId="4" fillId="0" borderId="43" xfId="2" applyFont="1" applyBorder="1" applyProtection="1">
      <alignment vertical="center"/>
    </xf>
    <xf numFmtId="0" fontId="4" fillId="0" borderId="40" xfId="2" applyFont="1" applyBorder="1" applyAlignment="1" applyProtection="1">
      <alignment horizontal="center" vertical="center"/>
    </xf>
    <xf numFmtId="0" fontId="19" fillId="0" borderId="42" xfId="0" applyFont="1" applyBorder="1" applyProtection="1">
      <alignment vertical="center"/>
    </xf>
    <xf numFmtId="0" fontId="19" fillId="0" borderId="1" xfId="0" applyFont="1" applyBorder="1" applyProtection="1">
      <alignment vertical="center"/>
    </xf>
    <xf numFmtId="0" fontId="19" fillId="0" borderId="2" xfId="0" applyFont="1" applyBorder="1" applyProtection="1">
      <alignment vertical="center"/>
    </xf>
    <xf numFmtId="0" fontId="4" fillId="0" borderId="52" xfId="2" applyFont="1" applyBorder="1" applyAlignment="1" applyProtection="1">
      <alignment vertical="top" textRotation="255"/>
    </xf>
    <xf numFmtId="0" fontId="4" fillId="0" borderId="41" xfId="2" applyFont="1" applyBorder="1" applyAlignment="1" applyProtection="1">
      <alignment horizontal="left" vertical="top" wrapText="1"/>
    </xf>
    <xf numFmtId="0" fontId="4" fillId="0" borderId="45" xfId="2" applyFont="1" applyBorder="1" applyAlignment="1" applyProtection="1">
      <alignment horizontal="left" vertical="top" wrapText="1"/>
    </xf>
    <xf numFmtId="0" fontId="4" fillId="0" borderId="29" xfId="2" applyFont="1" applyBorder="1" applyProtection="1">
      <alignment vertical="center"/>
    </xf>
    <xf numFmtId="0" fontId="4" fillId="0" borderId="3" xfId="2" applyFont="1" applyBorder="1" applyProtection="1">
      <alignment vertical="center"/>
    </xf>
    <xf numFmtId="0" fontId="4" fillId="0" borderId="3" xfId="2" applyFont="1" applyBorder="1" applyAlignment="1" applyProtection="1">
      <alignment horizontal="left" vertical="center"/>
    </xf>
    <xf numFmtId="0" fontId="4" fillId="0" borderId="37" xfId="2" applyFont="1" applyBorder="1" applyAlignment="1" applyProtection="1">
      <alignment horizontal="left" vertical="center"/>
    </xf>
    <xf numFmtId="49" fontId="19" fillId="4" borderId="41" xfId="0" applyNumberFormat="1" applyFont="1" applyFill="1" applyBorder="1" applyProtection="1">
      <alignment vertical="center"/>
    </xf>
    <xf numFmtId="49" fontId="19" fillId="4" borderId="15" xfId="0" applyNumberFormat="1" applyFont="1" applyFill="1" applyBorder="1" applyProtection="1">
      <alignment vertical="center"/>
    </xf>
    <xf numFmtId="49" fontId="19" fillId="4" borderId="17" xfId="0" applyNumberFormat="1" applyFont="1" applyFill="1" applyBorder="1" applyProtection="1">
      <alignment vertical="center"/>
    </xf>
    <xf numFmtId="0" fontId="4" fillId="0" borderId="53" xfId="2" applyFont="1" applyBorder="1" applyAlignment="1" applyProtection="1">
      <alignment vertical="top" textRotation="255"/>
    </xf>
    <xf numFmtId="0" fontId="4" fillId="0" borderId="49" xfId="2" applyFont="1" applyBorder="1" applyAlignment="1" applyProtection="1">
      <alignment horizontal="left" vertical="top" wrapText="1"/>
    </xf>
    <xf numFmtId="0" fontId="4" fillId="0" borderId="44" xfId="2" applyFont="1" applyBorder="1" applyAlignment="1" applyProtection="1">
      <alignment horizontal="left" vertical="top" wrapText="1"/>
    </xf>
    <xf numFmtId="0" fontId="4" fillId="0" borderId="5" xfId="2" applyFont="1" applyBorder="1" applyProtection="1">
      <alignment vertical="center"/>
    </xf>
    <xf numFmtId="0" fontId="4" fillId="0" borderId="22" xfId="2" applyFont="1" applyBorder="1" applyProtection="1">
      <alignment vertical="center"/>
    </xf>
    <xf numFmtId="0" fontId="4" fillId="0" borderId="22" xfId="2" applyFont="1" applyBorder="1" applyAlignment="1" applyProtection="1">
      <alignment horizontal="left" vertical="center"/>
    </xf>
    <xf numFmtId="0" fontId="4" fillId="0" borderId="36" xfId="2" applyFont="1" applyBorder="1" applyAlignment="1" applyProtection="1">
      <alignment horizontal="left" vertical="center"/>
    </xf>
    <xf numFmtId="49" fontId="19" fillId="4" borderId="49" xfId="0" applyNumberFormat="1" applyFont="1" applyFill="1" applyBorder="1" applyProtection="1">
      <alignment vertical="center"/>
    </xf>
    <xf numFmtId="49" fontId="19" fillId="4" borderId="0" xfId="0" applyNumberFormat="1" applyFont="1" applyFill="1" applyProtection="1">
      <alignment vertical="center"/>
    </xf>
    <xf numFmtId="49" fontId="19" fillId="4" borderId="20" xfId="0" applyNumberFormat="1" applyFont="1" applyFill="1" applyBorder="1" applyProtection="1">
      <alignment vertical="center"/>
    </xf>
    <xf numFmtId="0" fontId="4" fillId="0" borderId="38" xfId="2" applyFont="1" applyBorder="1" applyProtection="1">
      <alignment vertical="center"/>
    </xf>
    <xf numFmtId="49" fontId="19" fillId="4" borderId="38" xfId="0" applyNumberFormat="1" applyFont="1" applyFill="1" applyBorder="1" applyProtection="1">
      <alignment vertical="center"/>
    </xf>
    <xf numFmtId="49" fontId="19" fillId="4" borderId="22" xfId="0" applyNumberFormat="1" applyFont="1" applyFill="1" applyBorder="1" applyProtection="1">
      <alignment vertical="center"/>
    </xf>
    <xf numFmtId="49" fontId="19" fillId="4" borderId="48" xfId="0" applyNumberFormat="1" applyFont="1" applyFill="1" applyBorder="1" applyProtection="1">
      <alignment vertical="center"/>
    </xf>
    <xf numFmtId="0" fontId="4" fillId="0" borderId="38" xfId="2" applyFont="1" applyBorder="1" applyAlignment="1" applyProtection="1">
      <alignment horizontal="left" vertical="top" wrapText="1"/>
    </xf>
    <xf numFmtId="0" fontId="4" fillId="0" borderId="36" xfId="2" applyFont="1" applyBorder="1" applyAlignment="1" applyProtection="1">
      <alignment horizontal="left" vertical="top" wrapText="1"/>
    </xf>
    <xf numFmtId="178" fontId="4" fillId="0" borderId="50" xfId="1" applyNumberFormat="1" applyFont="1" applyBorder="1" applyAlignment="1" applyProtection="1">
      <alignment horizontal="left" vertical="top" wrapText="1"/>
    </xf>
    <xf numFmtId="178" fontId="4" fillId="0" borderId="39" xfId="1" applyNumberFormat="1" applyFont="1" applyBorder="1" applyAlignment="1" applyProtection="1">
      <alignment horizontal="left" vertical="top" wrapText="1"/>
    </xf>
    <xf numFmtId="49" fontId="19" fillId="4" borderId="50" xfId="0" applyNumberFormat="1" applyFont="1" applyFill="1" applyBorder="1" applyProtection="1">
      <alignment vertical="center"/>
    </xf>
    <xf numFmtId="49" fontId="19" fillId="4" borderId="28" xfId="0" applyNumberFormat="1" applyFont="1" applyFill="1" applyBorder="1" applyProtection="1">
      <alignment vertical="center"/>
    </xf>
    <xf numFmtId="49" fontId="19" fillId="4" borderId="33" xfId="0" applyNumberFormat="1" applyFont="1" applyFill="1" applyBorder="1" applyProtection="1">
      <alignment vertical="center"/>
    </xf>
    <xf numFmtId="178" fontId="4" fillId="0" borderId="49" xfId="1" applyNumberFormat="1" applyFont="1" applyBorder="1" applyAlignment="1" applyProtection="1">
      <alignment horizontal="left" vertical="top" wrapText="1"/>
    </xf>
    <xf numFmtId="178" fontId="4" fillId="0" borderId="44" xfId="1" applyNumberFormat="1" applyFont="1" applyBorder="1" applyAlignment="1" applyProtection="1">
      <alignment horizontal="left" vertical="top" wrapText="1"/>
    </xf>
    <xf numFmtId="178" fontId="4" fillId="0" borderId="38" xfId="1" applyNumberFormat="1" applyFont="1" applyBorder="1" applyAlignment="1" applyProtection="1">
      <alignment horizontal="left" vertical="top" wrapText="1"/>
    </xf>
    <xf numFmtId="178" fontId="4" fillId="0" borderId="36" xfId="1" applyNumberFormat="1" applyFont="1" applyBorder="1" applyAlignment="1" applyProtection="1">
      <alignment horizontal="left" vertical="top" wrapText="1"/>
    </xf>
    <xf numFmtId="0" fontId="4" fillId="0" borderId="50" xfId="2" applyFont="1" applyBorder="1" applyAlignment="1" applyProtection="1">
      <alignment horizontal="left" vertical="top" wrapText="1"/>
    </xf>
    <xf numFmtId="0" fontId="4" fillId="0" borderId="39" xfId="2" applyFont="1" applyBorder="1" applyAlignment="1" applyProtection="1">
      <alignment horizontal="left" vertical="top" wrapText="1"/>
    </xf>
    <xf numFmtId="0" fontId="4" fillId="0" borderId="30" xfId="2" applyFont="1" applyBorder="1" applyAlignment="1" applyProtection="1">
      <alignment horizontal="left" vertical="center"/>
    </xf>
    <xf numFmtId="0" fontId="4" fillId="0" borderId="38" xfId="2" applyFont="1" applyBorder="1" applyAlignment="1" applyProtection="1">
      <alignment horizontal="left" vertical="center"/>
    </xf>
    <xf numFmtId="0" fontId="4" fillId="0" borderId="54" xfId="2" applyFont="1" applyBorder="1" applyAlignment="1" applyProtection="1">
      <alignment vertical="top" textRotation="255"/>
    </xf>
    <xf numFmtId="0" fontId="4" fillId="0" borderId="47" xfId="2" applyFont="1" applyBorder="1" applyAlignment="1" applyProtection="1">
      <alignment horizontal="left" vertical="top" wrapText="1"/>
    </xf>
    <xf numFmtId="0" fontId="4" fillId="0" borderId="46" xfId="2" applyFont="1" applyBorder="1" applyAlignment="1" applyProtection="1">
      <alignment horizontal="left" vertical="top" wrapText="1"/>
    </xf>
    <xf numFmtId="0" fontId="4" fillId="0" borderId="47" xfId="2" applyFont="1" applyBorder="1" applyProtection="1">
      <alignment vertical="center"/>
    </xf>
    <xf numFmtId="0" fontId="4" fillId="0" borderId="12" xfId="2" applyFont="1" applyBorder="1" applyAlignment="1" applyProtection="1">
      <alignment horizontal="left" vertical="center"/>
    </xf>
    <xf numFmtId="0" fontId="4" fillId="0" borderId="46" xfId="2" applyFont="1" applyBorder="1" applyAlignment="1" applyProtection="1">
      <alignment horizontal="left" vertical="center"/>
    </xf>
    <xf numFmtId="178" fontId="4" fillId="0" borderId="47" xfId="1" applyNumberFormat="1" applyFont="1" applyBorder="1" applyAlignment="1" applyProtection="1">
      <alignment horizontal="left" vertical="top" wrapText="1"/>
    </xf>
    <xf numFmtId="178" fontId="4" fillId="0" borderId="46" xfId="1" applyNumberFormat="1" applyFont="1" applyBorder="1" applyAlignment="1" applyProtection="1">
      <alignment horizontal="left" vertical="top" wrapText="1"/>
    </xf>
    <xf numFmtId="178" fontId="4" fillId="0" borderId="52" xfId="1" applyNumberFormat="1" applyFont="1" applyBorder="1" applyAlignment="1" applyProtection="1">
      <alignment vertical="top" textRotation="255"/>
    </xf>
    <xf numFmtId="178" fontId="4" fillId="0" borderId="41" xfId="1" applyNumberFormat="1" applyFont="1" applyBorder="1" applyAlignment="1" applyProtection="1">
      <alignment horizontal="left" vertical="top" wrapText="1"/>
    </xf>
    <xf numFmtId="178" fontId="4" fillId="0" borderId="45" xfId="1" applyNumberFormat="1" applyFont="1" applyBorder="1" applyAlignment="1" applyProtection="1">
      <alignment horizontal="left" vertical="top" wrapText="1"/>
    </xf>
    <xf numFmtId="178" fontId="4" fillId="0" borderId="53" xfId="1" applyNumberFormat="1" applyFont="1" applyBorder="1" applyAlignment="1" applyProtection="1">
      <alignment vertical="top" textRotation="255"/>
    </xf>
    <xf numFmtId="178" fontId="4" fillId="0" borderId="54" xfId="1" applyNumberFormat="1" applyFont="1" applyBorder="1" applyAlignment="1" applyProtection="1">
      <alignment vertical="top" textRotation="255"/>
    </xf>
    <xf numFmtId="49" fontId="19" fillId="4" borderId="29" xfId="0" applyNumberFormat="1" applyFont="1" applyFill="1" applyBorder="1" applyProtection="1">
      <alignment vertical="center"/>
    </xf>
    <xf numFmtId="49" fontId="19" fillId="4" borderId="3" xfId="0" applyNumberFormat="1" applyFont="1" applyFill="1" applyBorder="1" applyProtection="1">
      <alignment vertical="center"/>
    </xf>
    <xf numFmtId="49" fontId="19" fillId="4" borderId="4" xfId="0" applyNumberFormat="1" applyFont="1" applyFill="1" applyBorder="1" applyProtection="1">
      <alignment vertical="center"/>
    </xf>
    <xf numFmtId="0" fontId="4" fillId="0" borderId="14" xfId="2" applyFont="1" applyBorder="1" applyAlignment="1" applyProtection="1">
      <alignment vertical="top" wrapText="1"/>
    </xf>
    <xf numFmtId="0" fontId="4" fillId="0" borderId="15" xfId="2" applyFont="1" applyBorder="1" applyAlignment="1" applyProtection="1">
      <alignment vertical="top" wrapText="1"/>
    </xf>
    <xf numFmtId="0" fontId="4" fillId="0" borderId="45" xfId="2" applyFont="1" applyBorder="1" applyAlignment="1" applyProtection="1">
      <alignment vertical="top" wrapText="1"/>
    </xf>
    <xf numFmtId="0" fontId="4" fillId="0" borderId="18" xfId="2" applyFont="1" applyBorder="1" applyAlignment="1" applyProtection="1">
      <alignment vertical="top" wrapText="1"/>
    </xf>
    <xf numFmtId="0" fontId="4" fillId="0" borderId="0" xfId="2" applyFont="1" applyAlignment="1" applyProtection="1">
      <alignment vertical="top" wrapText="1"/>
    </xf>
    <xf numFmtId="0" fontId="4" fillId="0" borderId="44" xfId="2" applyFont="1" applyBorder="1" applyAlignment="1" applyProtection="1">
      <alignment vertical="top" wrapText="1"/>
    </xf>
    <xf numFmtId="0" fontId="4" fillId="0" borderId="35" xfId="2" applyFont="1" applyBorder="1" applyAlignment="1" applyProtection="1">
      <alignment vertical="top" wrapText="1"/>
    </xf>
    <xf numFmtId="0" fontId="4" fillId="0" borderId="22" xfId="2" applyFont="1" applyBorder="1" applyAlignment="1" applyProtection="1">
      <alignment vertical="top" wrapText="1"/>
    </xf>
    <xf numFmtId="0" fontId="4" fillId="0" borderId="36" xfId="2" applyFont="1" applyBorder="1" applyAlignment="1" applyProtection="1">
      <alignment vertical="top" wrapText="1"/>
    </xf>
    <xf numFmtId="0" fontId="4" fillId="0" borderId="32" xfId="2" applyFont="1" applyBorder="1" applyAlignment="1" applyProtection="1">
      <alignment vertical="top" wrapText="1"/>
    </xf>
    <xf numFmtId="0" fontId="4" fillId="0" borderId="28" xfId="2" applyFont="1" applyBorder="1" applyAlignment="1" applyProtection="1">
      <alignment vertical="top" wrapText="1"/>
    </xf>
    <xf numFmtId="0" fontId="4" fillId="0" borderId="39" xfId="2" applyFont="1" applyBorder="1" applyAlignment="1" applyProtection="1">
      <alignment vertical="top" wrapText="1"/>
    </xf>
    <xf numFmtId="178" fontId="4" fillId="0" borderId="32" xfId="1" applyNumberFormat="1" applyFont="1" applyBorder="1" applyAlignment="1" applyProtection="1">
      <alignment vertical="top" wrapText="1"/>
    </xf>
    <xf numFmtId="178" fontId="4" fillId="0" borderId="28" xfId="1" applyNumberFormat="1" applyFont="1" applyBorder="1" applyAlignment="1" applyProtection="1">
      <alignment vertical="top" wrapText="1"/>
    </xf>
    <xf numFmtId="178" fontId="4" fillId="0" borderId="39" xfId="1" applyNumberFormat="1" applyFont="1" applyBorder="1" applyAlignment="1" applyProtection="1">
      <alignment vertical="top" wrapText="1"/>
    </xf>
    <xf numFmtId="178" fontId="4" fillId="0" borderId="18" xfId="1" applyNumberFormat="1" applyFont="1" applyBorder="1" applyAlignment="1" applyProtection="1">
      <alignment vertical="top" wrapText="1"/>
    </xf>
    <xf numFmtId="178" fontId="4" fillId="0" borderId="0" xfId="1" applyNumberFormat="1" applyFont="1" applyAlignment="1" applyProtection="1">
      <alignment vertical="top" wrapText="1"/>
    </xf>
    <xf numFmtId="178" fontId="4" fillId="0" borderId="44" xfId="1" applyNumberFormat="1" applyFont="1" applyBorder="1" applyAlignment="1" applyProtection="1">
      <alignment vertical="top" wrapText="1"/>
    </xf>
    <xf numFmtId="178" fontId="4" fillId="0" borderId="35" xfId="1" applyNumberFormat="1" applyFont="1" applyBorder="1" applyAlignment="1" applyProtection="1">
      <alignment vertical="top" wrapText="1"/>
    </xf>
    <xf numFmtId="178" fontId="4" fillId="0" borderId="22" xfId="1" applyNumberFormat="1" applyFont="1" applyBorder="1" applyAlignment="1" applyProtection="1">
      <alignment vertical="top" wrapText="1"/>
    </xf>
    <xf numFmtId="178" fontId="4" fillId="0" borderId="36" xfId="1" applyNumberFormat="1" applyFont="1" applyBorder="1" applyAlignment="1" applyProtection="1">
      <alignment vertical="top" wrapText="1"/>
    </xf>
    <xf numFmtId="0" fontId="4" fillId="0" borderId="50" xfId="2" applyFont="1" applyBorder="1" applyAlignment="1" applyProtection="1">
      <alignment horizontal="left" vertical="center" wrapText="1"/>
    </xf>
    <xf numFmtId="0" fontId="4" fillId="0" borderId="39" xfId="2" applyFont="1" applyBorder="1" applyAlignment="1" applyProtection="1">
      <alignment horizontal="left" vertical="center" wrapText="1"/>
    </xf>
    <xf numFmtId="0" fontId="4" fillId="0" borderId="38" xfId="2" applyFont="1" applyBorder="1" applyAlignment="1" applyProtection="1">
      <alignment horizontal="left" vertical="center" wrapText="1"/>
    </xf>
    <xf numFmtId="0" fontId="4" fillId="0" borderId="36" xfId="2" applyFont="1" applyBorder="1" applyAlignment="1" applyProtection="1">
      <alignment horizontal="left" vertical="center" wrapText="1"/>
    </xf>
    <xf numFmtId="0" fontId="4" fillId="0" borderId="5" xfId="2" applyFont="1" applyBorder="1" applyAlignment="1" applyProtection="1">
      <alignment vertical="center" wrapText="1"/>
    </xf>
    <xf numFmtId="0" fontId="4" fillId="0" borderId="6" xfId="2" applyFont="1" applyBorder="1" applyAlignment="1" applyProtection="1">
      <alignment vertical="center" wrapText="1"/>
    </xf>
    <xf numFmtId="0" fontId="4" fillId="0" borderId="30" xfId="2" applyFont="1" applyBorder="1" applyAlignment="1" applyProtection="1">
      <alignment vertical="center" wrapText="1"/>
    </xf>
    <xf numFmtId="49" fontId="19" fillId="4" borderId="5" xfId="0" applyNumberFormat="1" applyFont="1" applyFill="1" applyBorder="1" applyProtection="1">
      <alignment vertical="center"/>
    </xf>
    <xf numFmtId="49" fontId="19" fillId="4" borderId="6" xfId="0" applyNumberFormat="1" applyFont="1" applyFill="1" applyBorder="1" applyProtection="1">
      <alignment vertical="center"/>
    </xf>
    <xf numFmtId="49" fontId="19" fillId="4" borderId="7" xfId="0" applyNumberFormat="1" applyFont="1" applyFill="1" applyBorder="1" applyProtection="1">
      <alignment vertical="center"/>
    </xf>
    <xf numFmtId="0" fontId="4" fillId="0" borderId="50" xfId="2" applyFont="1" applyBorder="1" applyAlignment="1" applyProtection="1">
      <alignment vertical="center" wrapText="1"/>
    </xf>
    <xf numFmtId="0" fontId="4" fillId="0" borderId="39" xfId="2" applyFont="1" applyBorder="1" applyAlignment="1" applyProtection="1">
      <alignment vertical="center" wrapText="1"/>
    </xf>
    <xf numFmtId="0" fontId="4" fillId="0" borderId="6" xfId="2" applyFont="1" applyBorder="1" applyProtection="1">
      <alignment vertical="center"/>
    </xf>
    <xf numFmtId="0" fontId="4" fillId="0" borderId="30" xfId="2" applyFont="1" applyBorder="1" applyProtection="1">
      <alignment vertical="center"/>
    </xf>
    <xf numFmtId="0" fontId="4" fillId="0" borderId="49" xfId="2" applyFont="1" applyBorder="1" applyAlignment="1" applyProtection="1">
      <alignment vertical="center" wrapText="1"/>
    </xf>
    <xf numFmtId="0" fontId="4" fillId="0" borderId="44" xfId="2" applyFont="1" applyBorder="1" applyAlignment="1" applyProtection="1">
      <alignment vertical="center" wrapText="1"/>
    </xf>
    <xf numFmtId="0" fontId="4" fillId="0" borderId="38" xfId="2" applyFont="1" applyBorder="1" applyAlignment="1" applyProtection="1">
      <alignment vertical="center" wrapText="1"/>
    </xf>
    <xf numFmtId="0" fontId="4" fillId="0" borderId="36" xfId="2" applyFont="1" applyBorder="1" applyAlignment="1" applyProtection="1">
      <alignment vertical="center" wrapText="1"/>
    </xf>
    <xf numFmtId="0" fontId="4" fillId="0" borderId="28" xfId="2" applyFont="1" applyBorder="1" applyAlignment="1" applyProtection="1">
      <alignment vertical="center" wrapText="1"/>
    </xf>
    <xf numFmtId="0" fontId="4" fillId="0" borderId="0" xfId="2" applyFont="1" applyAlignment="1" applyProtection="1">
      <alignment vertical="center" wrapText="1"/>
    </xf>
    <xf numFmtId="0" fontId="4" fillId="0" borderId="22" xfId="2" applyFont="1" applyBorder="1" applyAlignment="1" applyProtection="1">
      <alignment vertical="center" wrapText="1"/>
    </xf>
    <xf numFmtId="178" fontId="4" fillId="0" borderId="11" xfId="1" applyNumberFormat="1" applyFont="1" applyBorder="1" applyAlignment="1" applyProtection="1">
      <alignment vertical="center" wrapText="1"/>
    </xf>
    <xf numFmtId="178" fontId="4" fillId="0" borderId="6" xfId="1" applyNumberFormat="1" applyFont="1" applyBorder="1" applyAlignment="1" applyProtection="1">
      <alignment vertical="center" wrapText="1"/>
    </xf>
    <xf numFmtId="178" fontId="4" fillId="0" borderId="30" xfId="1" applyNumberFormat="1" applyFont="1" applyBorder="1" applyAlignment="1" applyProtection="1">
      <alignment vertical="center" wrapText="1"/>
    </xf>
    <xf numFmtId="178" fontId="4" fillId="0" borderId="34" xfId="1" applyNumberFormat="1" applyFont="1" applyBorder="1" applyAlignment="1" applyProtection="1">
      <alignment vertical="center" wrapText="1"/>
    </xf>
    <xf numFmtId="178" fontId="4" fillId="0" borderId="9" xfId="1" applyNumberFormat="1" applyFont="1" applyBorder="1" applyAlignment="1" applyProtection="1">
      <alignment vertical="center" wrapText="1"/>
    </xf>
    <xf numFmtId="178" fontId="4" fillId="0" borderId="58" xfId="1" applyNumberFormat="1" applyFont="1" applyBorder="1" applyAlignment="1" applyProtection="1">
      <alignment vertical="center" wrapText="1"/>
    </xf>
    <xf numFmtId="0" fontId="4" fillId="0" borderId="8" xfId="2" applyFont="1" applyBorder="1" applyAlignment="1" applyProtection="1">
      <alignment horizontal="left" vertical="center"/>
    </xf>
    <xf numFmtId="0" fontId="4" fillId="0" borderId="9" xfId="2" applyFont="1" applyBorder="1" applyAlignment="1" applyProtection="1">
      <alignment horizontal="left" vertical="center"/>
    </xf>
    <xf numFmtId="0" fontId="4" fillId="0" borderId="58" xfId="2" applyFont="1" applyBorder="1" applyAlignment="1" applyProtection="1">
      <alignment horizontal="left" vertical="center"/>
    </xf>
    <xf numFmtId="0" fontId="4" fillId="0" borderId="0" xfId="2" applyFont="1" applyAlignment="1" applyProtection="1">
      <alignment horizontal="left" vertical="center"/>
    </xf>
    <xf numFmtId="0" fontId="23" fillId="0" borderId="12" xfId="0" applyFont="1" applyBorder="1" applyAlignment="1" applyProtection="1">
      <alignment vertical="center" wrapText="1"/>
    </xf>
    <xf numFmtId="0" fontId="4" fillId="0" borderId="42" xfId="0" applyFont="1" applyBorder="1" applyAlignment="1" applyProtection="1">
      <alignment horizontal="left" vertical="center"/>
    </xf>
    <xf numFmtId="0" fontId="4" fillId="0" borderId="43" xfId="0" applyFont="1" applyBorder="1" applyAlignment="1" applyProtection="1">
      <alignment horizontal="left" vertical="center"/>
    </xf>
    <xf numFmtId="0" fontId="4" fillId="0" borderId="36" xfId="2" applyFont="1" applyBorder="1" applyProtection="1">
      <alignment vertical="center"/>
    </xf>
    <xf numFmtId="0" fontId="4" fillId="0" borderId="18" xfId="2" applyFont="1" applyBorder="1" applyAlignment="1" applyProtection="1">
      <alignment vertical="center" wrapText="1"/>
    </xf>
    <xf numFmtId="0" fontId="4" fillId="0" borderId="5" xfId="2" applyFont="1" applyBorder="1" applyAlignment="1" applyProtection="1">
      <alignment horizontal="left" vertical="center"/>
    </xf>
    <xf numFmtId="0" fontId="4" fillId="0" borderId="6" xfId="2" applyFont="1" applyBorder="1" applyAlignment="1" applyProtection="1">
      <alignment horizontal="left" vertical="center"/>
    </xf>
    <xf numFmtId="0" fontId="4" fillId="0" borderId="5" xfId="2" applyFont="1" applyBorder="1" applyAlignment="1" applyProtection="1">
      <alignment horizontal="left" vertical="center" shrinkToFit="1"/>
    </xf>
    <xf numFmtId="0" fontId="4" fillId="0" borderId="6" xfId="2" applyFont="1" applyBorder="1" applyAlignment="1" applyProtection="1">
      <alignment horizontal="left" vertical="center" shrinkToFit="1"/>
    </xf>
    <xf numFmtId="0" fontId="4" fillId="0" borderId="30" xfId="2" applyFont="1" applyBorder="1" applyAlignment="1" applyProtection="1">
      <alignment horizontal="left" vertical="center" shrinkToFit="1"/>
    </xf>
    <xf numFmtId="0" fontId="4" fillId="0" borderId="35" xfId="2" applyFont="1" applyBorder="1" applyAlignment="1" applyProtection="1">
      <alignment vertical="center" wrapText="1"/>
    </xf>
    <xf numFmtId="0" fontId="4" fillId="0" borderId="32" xfId="2" applyFont="1" applyBorder="1" applyAlignment="1" applyProtection="1">
      <alignment vertical="center" wrapText="1"/>
    </xf>
    <xf numFmtId="0" fontId="4" fillId="0" borderId="28" xfId="2" applyFont="1" applyBorder="1" applyAlignment="1" applyProtection="1">
      <alignment horizontal="left" vertical="center" wrapText="1"/>
    </xf>
    <xf numFmtId="0" fontId="4" fillId="0" borderId="22" xfId="2" applyFont="1" applyBorder="1" applyAlignment="1" applyProtection="1">
      <alignment horizontal="left" vertical="center" wrapText="1"/>
    </xf>
    <xf numFmtId="0" fontId="4" fillId="0" borderId="11" xfId="2" applyFont="1" applyBorder="1" applyProtection="1">
      <alignment vertical="center"/>
    </xf>
    <xf numFmtId="0" fontId="4" fillId="0" borderId="6" xfId="2" applyFont="1" applyBorder="1" applyAlignment="1" applyProtection="1">
      <alignment vertical="center" wrapText="1"/>
    </xf>
    <xf numFmtId="178" fontId="23" fillId="0" borderId="15" xfId="1" applyNumberFormat="1" applyFont="1" applyBorder="1" applyAlignment="1" applyProtection="1">
      <alignment horizontal="left" vertical="center"/>
    </xf>
    <xf numFmtId="0" fontId="4" fillId="0" borderId="15" xfId="2" applyFont="1" applyBorder="1" applyAlignment="1" applyProtection="1">
      <alignment vertical="top"/>
    </xf>
    <xf numFmtId="0" fontId="4" fillId="0" borderId="15" xfId="2" applyFont="1" applyBorder="1" applyAlignment="1" applyProtection="1">
      <alignment horizontal="left" vertical="center"/>
    </xf>
    <xf numFmtId="0" fontId="22" fillId="0" borderId="19" xfId="2" applyFont="1" applyBorder="1" applyProtection="1">
      <alignment vertical="center"/>
    </xf>
    <xf numFmtId="0" fontId="22" fillId="0" borderId="1" xfId="2" applyFont="1" applyBorder="1" applyProtection="1">
      <alignment vertical="center"/>
    </xf>
    <xf numFmtId="0" fontId="22" fillId="0" borderId="1" xfId="0" applyFont="1" applyBorder="1" applyProtection="1">
      <alignment vertical="center"/>
    </xf>
    <xf numFmtId="0" fontId="22" fillId="0" borderId="1" xfId="0" applyFont="1" applyBorder="1" applyAlignment="1" applyProtection="1">
      <alignment vertical="top" wrapText="1"/>
    </xf>
    <xf numFmtId="0" fontId="22" fillId="0" borderId="43" xfId="0" applyFont="1" applyBorder="1" applyAlignment="1" applyProtection="1">
      <alignment vertical="top" wrapText="1"/>
    </xf>
    <xf numFmtId="0" fontId="4" fillId="0" borderId="1" xfId="0" applyFont="1" applyBorder="1" applyAlignment="1" applyProtection="1">
      <alignment horizontal="left" vertical="center"/>
    </xf>
    <xf numFmtId="0" fontId="4" fillId="0" borderId="1" xfId="0" applyFont="1" applyBorder="1" applyAlignment="1" applyProtection="1">
      <alignment horizontal="center" vertical="top"/>
    </xf>
    <xf numFmtId="0" fontId="4" fillId="0" borderId="43" xfId="0" applyFont="1" applyBorder="1" applyAlignment="1" applyProtection="1">
      <alignment horizontal="center" vertical="top"/>
    </xf>
    <xf numFmtId="0" fontId="4" fillId="0" borderId="2" xfId="0" applyFont="1" applyBorder="1" applyAlignment="1" applyProtection="1">
      <alignment horizontal="center" vertical="top"/>
    </xf>
    <xf numFmtId="0" fontId="4" fillId="0" borderId="32" xfId="2" applyFont="1" applyBorder="1" applyProtection="1">
      <alignment vertical="center"/>
    </xf>
    <xf numFmtId="0" fontId="4" fillId="0" borderId="39" xfId="2" applyFont="1" applyBorder="1" applyProtection="1">
      <alignment vertical="center"/>
    </xf>
    <xf numFmtId="0" fontId="4" fillId="0" borderId="16" xfId="2" applyFont="1" applyBorder="1" applyProtection="1">
      <alignment vertical="center"/>
    </xf>
    <xf numFmtId="0" fontId="4" fillId="0" borderId="46" xfId="2" applyFont="1" applyBorder="1" applyProtection="1">
      <alignment vertical="center"/>
    </xf>
    <xf numFmtId="0" fontId="4" fillId="0" borderId="46" xfId="2" applyFont="1" applyBorder="1" applyProtection="1">
      <alignment vertical="center"/>
    </xf>
    <xf numFmtId="178" fontId="23" fillId="0" borderId="0" xfId="1" applyNumberFormat="1" applyFont="1" applyAlignment="1" applyProtection="1">
      <alignment horizontal="left" vertical="top"/>
    </xf>
    <xf numFmtId="0" fontId="21" fillId="0" borderId="0" xfId="0" applyFont="1" applyAlignment="1" applyProtection="1">
      <alignment horizontal="right" vertical="top"/>
    </xf>
    <xf numFmtId="0" fontId="23" fillId="0" borderId="0" xfId="0" applyFont="1" applyProtection="1">
      <alignment vertical="center"/>
    </xf>
    <xf numFmtId="0" fontId="4" fillId="0" borderId="19" xfId="12" applyFont="1" applyBorder="1" applyProtection="1">
      <alignment vertical="center"/>
    </xf>
    <xf numFmtId="0" fontId="4" fillId="0" borderId="1" xfId="12" applyFont="1" applyBorder="1" applyProtection="1">
      <alignment vertical="center"/>
    </xf>
    <xf numFmtId="0" fontId="4" fillId="0" borderId="43" xfId="12" applyFont="1" applyBorder="1" applyProtection="1">
      <alignment vertical="center"/>
    </xf>
    <xf numFmtId="182" fontId="4" fillId="0" borderId="42" xfId="12" applyNumberFormat="1" applyFont="1" applyBorder="1" applyAlignment="1" applyProtection="1">
      <alignment horizontal="center" vertical="center"/>
    </xf>
    <xf numFmtId="182" fontId="4" fillId="0" borderId="2" xfId="12" applyNumberFormat="1" applyFont="1" applyBorder="1" applyAlignment="1" applyProtection="1">
      <alignment horizontal="center" vertical="center"/>
    </xf>
    <xf numFmtId="0" fontId="4" fillId="0" borderId="21" xfId="6" applyFont="1" applyBorder="1" applyProtection="1">
      <alignment vertical="center"/>
    </xf>
    <xf numFmtId="0" fontId="4" fillId="0" borderId="3" xfId="6" applyFont="1" applyBorder="1" applyProtection="1">
      <alignment vertical="center"/>
    </xf>
    <xf numFmtId="0" fontId="4" fillId="0" borderId="37" xfId="6" applyFont="1" applyBorder="1" applyProtection="1">
      <alignment vertical="center"/>
    </xf>
    <xf numFmtId="0" fontId="4" fillId="0" borderId="11" xfId="6" applyFont="1" applyBorder="1" applyProtection="1">
      <alignment vertical="center"/>
    </xf>
    <xf numFmtId="0" fontId="4" fillId="0" borderId="6" xfId="6" applyFont="1" applyBorder="1" applyProtection="1">
      <alignment vertical="center"/>
    </xf>
    <xf numFmtId="0" fontId="4" fillId="0" borderId="30" xfId="6" applyFont="1" applyBorder="1" applyProtection="1">
      <alignment vertical="center"/>
    </xf>
    <xf numFmtId="0" fontId="4" fillId="0" borderId="34" xfId="6" applyFont="1" applyBorder="1" applyProtection="1">
      <alignment vertical="center"/>
    </xf>
    <xf numFmtId="0" fontId="4" fillId="0" borderId="9" xfId="6" applyFont="1" applyBorder="1" applyProtection="1">
      <alignment vertical="center"/>
    </xf>
    <xf numFmtId="0" fontId="4" fillId="0" borderId="58" xfId="6" applyFont="1" applyBorder="1" applyProtection="1">
      <alignment vertical="center"/>
    </xf>
    <xf numFmtId="183" fontId="4" fillId="0" borderId="0" xfId="2" applyNumberFormat="1" applyFont="1" applyProtection="1">
      <alignment vertical="center"/>
    </xf>
    <xf numFmtId="49" fontId="4" fillId="0" borderId="0" xfId="0" applyNumberFormat="1" applyFont="1" applyAlignment="1" applyProtection="1">
      <alignment horizontal="left" vertical="center"/>
    </xf>
    <xf numFmtId="0" fontId="7" fillId="0" borderId="0" xfId="1" applyNumberFormat="1" applyFont="1" applyAlignment="1" applyProtection="1">
      <alignment horizontal="right" vertical="top"/>
    </xf>
    <xf numFmtId="0" fontId="4" fillId="0" borderId="0" xfId="6" applyNumberFormat="1" applyFont="1" applyProtection="1">
      <alignment vertical="center"/>
    </xf>
    <xf numFmtId="0" fontId="4" fillId="0" borderId="0" xfId="1" applyNumberFormat="1" applyFont="1" applyProtection="1">
      <alignment vertical="center"/>
    </xf>
    <xf numFmtId="0" fontId="4" fillId="0" borderId="0" xfId="1" applyNumberFormat="1" applyFont="1" applyAlignment="1" applyProtection="1">
      <alignment vertical="center"/>
    </xf>
  </cellXfs>
  <cellStyles count="18">
    <cellStyle name="ハイパーリンク 2" xfId="15" xr:uid="{00000000-0005-0000-0000-000001000000}"/>
    <cellStyle name="桁区切り 2" xfId="4" xr:uid="{00000000-0005-0000-0000-000002000000}"/>
    <cellStyle name="桁区切り 2 2" xfId="13" xr:uid="{00000000-0005-0000-0000-000003000000}"/>
    <cellStyle name="桁区切り 3" xfId="7" xr:uid="{00000000-0005-0000-0000-000004000000}"/>
    <cellStyle name="桁区切り 4" xfId="16" xr:uid="{00000000-0005-0000-0000-000005000000}"/>
    <cellStyle name="桁区切り 5" xfId="17" xr:uid="{00000000-0005-0000-0000-000006000000}"/>
    <cellStyle name="通貨 2" xfId="9" xr:uid="{00000000-0005-0000-0000-000007000000}"/>
    <cellStyle name="標準" xfId="0" builtinId="0"/>
    <cellStyle name="標準 2" xfId="10" xr:uid="{00000000-0005-0000-0000-000009000000}"/>
    <cellStyle name="標準 3 3" xfId="3" xr:uid="{00000000-0005-0000-0000-00000A000000}"/>
    <cellStyle name="標準 4" xfId="8" xr:uid="{00000000-0005-0000-0000-00000B000000}"/>
    <cellStyle name="標準 5" xfId="2" xr:uid="{00000000-0005-0000-0000-00000C000000}"/>
    <cellStyle name="標準 5 2" xfId="1" xr:uid="{00000000-0005-0000-0000-00000D000000}"/>
    <cellStyle name="標準 5 2 2" xfId="6" xr:uid="{00000000-0005-0000-0000-00000E000000}"/>
    <cellStyle name="標準 5 2 2 2" xfId="12" xr:uid="{00000000-0005-0000-0000-00000F000000}"/>
    <cellStyle name="標準 5 2 2 3" xfId="11" xr:uid="{00000000-0005-0000-0000-000010000000}"/>
    <cellStyle name="標準 8" xfId="14" xr:uid="{00000000-0005-0000-0000-000011000000}"/>
    <cellStyle name="標準 9" xfId="5" xr:uid="{00000000-0005-0000-0000-000012000000}"/>
  </cellStyles>
  <dxfs count="766">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D9D9D9"/>
      <color rgb="FFCCEDFC"/>
      <color rgb="FFFFCCFF"/>
      <color rgb="FF000000"/>
      <color rgb="FFA6A6A6"/>
      <color rgb="FFFFE1FF"/>
      <color rgb="FFE2EFDA"/>
      <color rgb="FFFF0000"/>
      <color rgb="FFEEAAFC"/>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outlinePr summaryBelow="0"/>
    <pageSetUpPr fitToPage="1"/>
  </sheetPr>
  <dimension ref="A1:AB776"/>
  <sheetViews>
    <sheetView showGridLines="0" tabSelected="1" topLeftCell="B1" zoomScaleNormal="100" zoomScalePageLayoutView="160" workbookViewId="0">
      <selection activeCell="B1" sqref="B1"/>
    </sheetView>
  </sheetViews>
  <sheetFormatPr defaultColWidth="9" defaultRowHeight="13.5" x14ac:dyDescent="0.15"/>
  <cols>
    <col min="1" max="1" width="9" style="466" hidden="1" customWidth="1"/>
    <col min="2" max="3" width="1.625" style="88" customWidth="1"/>
    <col min="4" max="5" width="5.625" style="88" customWidth="1"/>
    <col min="6" max="6" width="7.125" style="88" customWidth="1"/>
    <col min="7" max="7" width="4.625" style="88" customWidth="1"/>
    <col min="8" max="8" width="6.625" style="88" customWidth="1"/>
    <col min="9" max="9" width="1.625" style="88" customWidth="1"/>
    <col min="10" max="10" width="7.625" style="88" customWidth="1"/>
    <col min="11" max="12" width="5.625" style="88" customWidth="1"/>
    <col min="13" max="13" width="6.625" style="88" customWidth="1"/>
    <col min="14" max="14" width="10.625" style="88" customWidth="1"/>
    <col min="15" max="15" width="7.625" style="88" customWidth="1"/>
    <col min="16" max="16" width="8.625" style="89" customWidth="1"/>
    <col min="17" max="17" width="1.625" style="88" customWidth="1"/>
    <col min="18" max="19" width="6.625" style="88" customWidth="1"/>
    <col min="20" max="20" width="10.625" style="88" customWidth="1"/>
    <col min="21" max="22" width="6.625" style="88" customWidth="1"/>
    <col min="23" max="24" width="8.625" style="88" customWidth="1"/>
    <col min="25" max="25" width="4.625" style="88" customWidth="1"/>
    <col min="26" max="26" width="2.625" style="88" customWidth="1"/>
    <col min="27" max="27" width="3.625" style="88" customWidth="1"/>
    <col min="28" max="28" width="9" style="88" hidden="1" customWidth="1"/>
    <col min="29" max="16384" width="9" style="88"/>
  </cols>
  <sheetData>
    <row r="1" spans="1:27" ht="30" customHeight="1" x14ac:dyDescent="0.15">
      <c r="A1" s="469" t="s">
        <v>648</v>
      </c>
      <c r="B1" s="86"/>
      <c r="C1" s="87" t="s">
        <v>653</v>
      </c>
      <c r="D1" s="87"/>
      <c r="U1" s="90"/>
      <c r="V1" s="90"/>
      <c r="W1" s="468" t="s">
        <v>654</v>
      </c>
      <c r="X1" s="91"/>
      <c r="Y1" s="91"/>
      <c r="Z1" s="91"/>
      <c r="AA1" s="92"/>
    </row>
    <row r="2" spans="1:27" ht="15" hidden="1" customHeight="1" x14ac:dyDescent="0.15">
      <c r="A2" s="469" t="s">
        <v>649</v>
      </c>
      <c r="B2" s="86"/>
      <c r="C2" s="93"/>
      <c r="D2" s="93"/>
      <c r="E2" s="93"/>
      <c r="F2" s="93"/>
      <c r="G2" s="93"/>
      <c r="H2" s="93"/>
      <c r="AA2" s="92"/>
    </row>
    <row r="3" spans="1:27" ht="30" customHeight="1" x14ac:dyDescent="0.15">
      <c r="A3" s="470" t="s">
        <v>655</v>
      </c>
      <c r="B3" s="94"/>
      <c r="C3" s="88" t="s">
        <v>98</v>
      </c>
      <c r="Y3" s="95"/>
      <c r="AA3" s="92"/>
    </row>
    <row r="4" spans="1:27" ht="5.25" customHeight="1" x14ac:dyDescent="0.15">
      <c r="A4" s="94"/>
      <c r="B4" s="94"/>
      <c r="C4" s="96"/>
      <c r="D4" s="97"/>
      <c r="E4" s="97"/>
      <c r="F4" s="97"/>
      <c r="G4" s="97"/>
      <c r="H4" s="97"/>
      <c r="I4" s="97"/>
      <c r="J4" s="97"/>
      <c r="K4" s="97"/>
      <c r="L4" s="97"/>
      <c r="M4" s="97"/>
      <c r="N4" s="97"/>
      <c r="O4" s="97"/>
      <c r="P4" s="98"/>
      <c r="Q4" s="97"/>
      <c r="R4" s="97"/>
      <c r="S4" s="97"/>
      <c r="T4" s="97"/>
      <c r="U4" s="97"/>
      <c r="V4" s="97"/>
      <c r="W4" s="97"/>
      <c r="X4" s="97"/>
      <c r="Y4" s="97"/>
      <c r="Z4" s="99"/>
    </row>
    <row r="5" spans="1:27" ht="15" customHeight="1" x14ac:dyDescent="0.15">
      <c r="A5" s="94"/>
      <c r="B5" s="100"/>
      <c r="C5" s="101" t="s">
        <v>96</v>
      </c>
      <c r="D5" s="102"/>
      <c r="E5" s="102"/>
      <c r="F5" s="102"/>
      <c r="G5" s="102"/>
      <c r="H5" s="102"/>
      <c r="I5" s="102"/>
      <c r="J5" s="102"/>
      <c r="K5" s="102"/>
      <c r="L5" s="102"/>
      <c r="M5" s="102"/>
      <c r="N5" s="102"/>
      <c r="O5" s="102"/>
      <c r="P5" s="103"/>
      <c r="Q5" s="102"/>
      <c r="R5" s="102"/>
      <c r="S5" s="102"/>
      <c r="T5" s="102"/>
      <c r="U5" s="102"/>
      <c r="V5" s="102"/>
      <c r="W5" s="102"/>
      <c r="X5" s="102"/>
      <c r="Y5" s="102"/>
      <c r="Z5" s="104"/>
    </row>
    <row r="6" spans="1:27" ht="15" customHeight="1" x14ac:dyDescent="0.15">
      <c r="A6" s="94"/>
      <c r="B6" s="94"/>
      <c r="C6" s="101" t="s">
        <v>6</v>
      </c>
      <c r="D6" s="102"/>
      <c r="E6" s="102"/>
      <c r="F6" s="102"/>
      <c r="G6" s="102"/>
      <c r="H6" s="102"/>
      <c r="I6" s="102"/>
      <c r="J6" s="102"/>
      <c r="K6" s="102"/>
      <c r="L6" s="102"/>
      <c r="M6" s="102"/>
      <c r="N6" s="102"/>
      <c r="O6" s="102"/>
      <c r="P6" s="103"/>
      <c r="Q6" s="102"/>
      <c r="R6" s="102"/>
      <c r="S6" s="102"/>
      <c r="T6" s="102"/>
      <c r="U6" s="102"/>
      <c r="V6" s="102"/>
      <c r="W6" s="102"/>
      <c r="X6" s="102"/>
      <c r="Y6" s="102"/>
      <c r="Z6" s="104"/>
    </row>
    <row r="7" spans="1:27" ht="15" customHeight="1" x14ac:dyDescent="0.15">
      <c r="A7" s="94"/>
      <c r="B7" s="94"/>
      <c r="C7" s="101" t="s">
        <v>7</v>
      </c>
      <c r="D7" s="102"/>
      <c r="E7" s="102"/>
      <c r="F7" s="102"/>
      <c r="G7" s="102"/>
      <c r="H7" s="102"/>
      <c r="I7" s="102"/>
      <c r="J7" s="102"/>
      <c r="K7" s="102"/>
      <c r="L7" s="102"/>
      <c r="M7" s="102"/>
      <c r="N7" s="102"/>
      <c r="O7" s="102"/>
      <c r="P7" s="102"/>
      <c r="Q7" s="102"/>
      <c r="R7" s="102"/>
      <c r="S7" s="102"/>
      <c r="T7" s="102"/>
      <c r="U7" s="102"/>
      <c r="V7" s="102"/>
      <c r="W7" s="102"/>
      <c r="X7" s="102"/>
      <c r="Y7" s="102"/>
      <c r="Z7" s="104"/>
    </row>
    <row r="8" spans="1:27" ht="15" hidden="1" customHeight="1" x14ac:dyDescent="0.15">
      <c r="A8" s="94"/>
      <c r="B8" s="94"/>
      <c r="C8" s="105"/>
      <c r="D8" s="106"/>
      <c r="E8" s="102"/>
      <c r="F8" s="102"/>
      <c r="G8" s="102"/>
      <c r="H8" s="102"/>
      <c r="I8" s="102"/>
      <c r="J8" s="102"/>
      <c r="K8" s="102"/>
      <c r="L8" s="102"/>
      <c r="M8" s="102"/>
      <c r="N8" s="102"/>
      <c r="O8" s="102"/>
      <c r="P8" s="102"/>
      <c r="Q8" s="102"/>
      <c r="R8" s="102"/>
      <c r="S8" s="102"/>
      <c r="T8" s="102"/>
      <c r="U8" s="102"/>
      <c r="V8" s="102"/>
      <c r="W8" s="102"/>
      <c r="X8" s="102"/>
      <c r="Y8" s="102"/>
      <c r="Z8" s="104"/>
    </row>
    <row r="9" spans="1:27" ht="5.25" customHeight="1" x14ac:dyDescent="0.15">
      <c r="A9" s="94"/>
      <c r="B9" s="94"/>
      <c r="C9" s="107"/>
      <c r="D9" s="108"/>
      <c r="E9" s="108"/>
      <c r="F9" s="108"/>
      <c r="G9" s="108"/>
      <c r="H9" s="108"/>
      <c r="I9" s="108"/>
      <c r="J9" s="108"/>
      <c r="K9" s="108"/>
      <c r="L9" s="108"/>
      <c r="M9" s="108"/>
      <c r="N9" s="108"/>
      <c r="O9" s="108"/>
      <c r="P9" s="108"/>
      <c r="Q9" s="108"/>
      <c r="R9" s="108"/>
      <c r="S9" s="108"/>
      <c r="T9" s="108"/>
      <c r="U9" s="108"/>
      <c r="V9" s="108"/>
      <c r="W9" s="108"/>
      <c r="X9" s="108"/>
      <c r="Y9" s="108"/>
      <c r="Z9" s="109"/>
    </row>
    <row r="10" spans="1:27" ht="30" customHeight="1" x14ac:dyDescent="0.15">
      <c r="A10" s="94"/>
      <c r="B10" s="94"/>
    </row>
    <row r="11" spans="1:27" ht="15.75" hidden="1" customHeight="1" x14ac:dyDescent="0.15">
      <c r="A11" s="110"/>
      <c r="B11" s="94"/>
    </row>
    <row r="12" spans="1:27" ht="15.75" hidden="1" customHeight="1" x14ac:dyDescent="0.15">
      <c r="A12" s="110"/>
      <c r="B12" s="94"/>
    </row>
    <row r="13" spans="1:27" ht="20.100000000000001" customHeight="1" x14ac:dyDescent="0.15">
      <c r="A13" s="94"/>
      <c r="B13" s="94"/>
      <c r="C13" s="111" t="s">
        <v>37</v>
      </c>
      <c r="D13" s="112"/>
      <c r="E13" s="112"/>
      <c r="F13" s="112"/>
      <c r="G13" s="112"/>
      <c r="H13" s="113"/>
    </row>
    <row r="14" spans="1:27" ht="15" customHeight="1" x14ac:dyDescent="0.15">
      <c r="A14" s="94"/>
      <c r="B14" s="94"/>
      <c r="C14" s="114"/>
      <c r="D14" s="115"/>
      <c r="E14" s="115"/>
      <c r="F14" s="115"/>
      <c r="G14" s="115"/>
      <c r="H14" s="115"/>
      <c r="I14" s="116"/>
      <c r="J14" s="116"/>
      <c r="K14" s="116"/>
      <c r="L14" s="116"/>
      <c r="M14" s="116"/>
      <c r="N14" s="116"/>
      <c r="O14" s="116"/>
      <c r="P14" s="117"/>
      <c r="Q14" s="116"/>
      <c r="R14" s="116"/>
      <c r="S14" s="116"/>
      <c r="T14" s="116"/>
      <c r="U14" s="116"/>
      <c r="V14" s="116"/>
      <c r="W14" s="116"/>
      <c r="X14" s="116"/>
      <c r="Y14" s="116"/>
      <c r="Z14" s="118"/>
    </row>
    <row r="15" spans="1:27" ht="15.75" hidden="1" customHeight="1" x14ac:dyDescent="0.15">
      <c r="A15" s="94"/>
      <c r="B15" s="94"/>
      <c r="C15" s="119"/>
      <c r="D15" s="120"/>
      <c r="E15" s="121"/>
      <c r="F15" s="121"/>
      <c r="G15" s="121"/>
      <c r="H15" s="121"/>
      <c r="I15" s="122"/>
      <c r="J15" s="123"/>
      <c r="K15" s="123"/>
      <c r="L15" s="123"/>
      <c r="M15" s="123"/>
      <c r="N15" s="123"/>
      <c r="O15" s="123"/>
      <c r="P15" s="123"/>
      <c r="Q15" s="123"/>
      <c r="R15" s="123"/>
      <c r="S15" s="123"/>
      <c r="T15" s="123"/>
      <c r="U15" s="123"/>
      <c r="V15" s="123"/>
      <c r="W15" s="123"/>
      <c r="X15" s="123"/>
      <c r="Y15" s="123"/>
      <c r="Z15" s="124"/>
    </row>
    <row r="16" spans="1:27" ht="15.75" hidden="1" customHeight="1" x14ac:dyDescent="0.15">
      <c r="A16" s="94"/>
      <c r="B16" s="94"/>
      <c r="C16" s="119"/>
      <c r="D16" s="120"/>
      <c r="E16" s="95"/>
      <c r="F16" s="95"/>
      <c r="G16" s="95"/>
      <c r="H16" s="95"/>
      <c r="I16" s="122"/>
      <c r="J16" s="125"/>
      <c r="K16" s="125"/>
      <c r="L16" s="125"/>
      <c r="M16" s="125"/>
      <c r="N16" s="125"/>
      <c r="O16" s="125"/>
      <c r="P16" s="126"/>
      <c r="Q16" s="125"/>
      <c r="R16" s="125"/>
      <c r="S16" s="125"/>
      <c r="T16" s="125"/>
      <c r="U16" s="125"/>
      <c r="V16" s="125"/>
      <c r="W16" s="125"/>
      <c r="X16" s="125"/>
      <c r="Y16" s="125"/>
      <c r="Z16" s="124"/>
    </row>
    <row r="17" spans="1:26" ht="15.75" hidden="1" customHeight="1" x14ac:dyDescent="0.15">
      <c r="A17" s="94"/>
      <c r="B17" s="94"/>
      <c r="C17" s="119"/>
      <c r="D17" s="120"/>
      <c r="E17" s="95"/>
      <c r="F17" s="95"/>
      <c r="G17" s="95"/>
      <c r="H17" s="95"/>
      <c r="I17" s="122"/>
      <c r="J17" s="125"/>
      <c r="K17" s="125"/>
      <c r="L17" s="125"/>
      <c r="M17" s="125"/>
      <c r="N17" s="125"/>
      <c r="O17" s="125"/>
      <c r="P17" s="126"/>
      <c r="Q17" s="125"/>
      <c r="R17" s="125"/>
      <c r="S17" s="125"/>
      <c r="T17" s="125"/>
      <c r="U17" s="125"/>
      <c r="V17" s="125"/>
      <c r="W17" s="125"/>
      <c r="X17" s="125"/>
      <c r="Y17" s="125"/>
      <c r="Z17" s="124"/>
    </row>
    <row r="18" spans="1:26" ht="15.75" hidden="1" customHeight="1" x14ac:dyDescent="0.15">
      <c r="A18" s="94"/>
      <c r="B18" s="94"/>
      <c r="C18" s="119"/>
      <c r="D18" s="120"/>
      <c r="E18" s="95"/>
      <c r="F18" s="95"/>
      <c r="G18" s="95"/>
      <c r="H18" s="95"/>
      <c r="I18" s="122"/>
      <c r="J18" s="125"/>
      <c r="K18" s="125"/>
      <c r="L18" s="125"/>
      <c r="M18" s="125"/>
      <c r="N18" s="125"/>
      <c r="O18" s="125"/>
      <c r="P18" s="126"/>
      <c r="Q18" s="125"/>
      <c r="R18" s="125"/>
      <c r="S18" s="125"/>
      <c r="T18" s="125"/>
      <c r="U18" s="125"/>
      <c r="V18" s="125"/>
      <c r="W18" s="125"/>
      <c r="X18" s="125"/>
      <c r="Y18" s="125"/>
      <c r="Z18" s="124"/>
    </row>
    <row r="19" spans="1:26" ht="15.75" hidden="1" customHeight="1" x14ac:dyDescent="0.15">
      <c r="A19" s="94"/>
      <c r="B19" s="94"/>
      <c r="C19" s="119"/>
      <c r="D19" s="120"/>
      <c r="E19" s="95"/>
      <c r="F19" s="95"/>
      <c r="G19" s="95"/>
      <c r="H19" s="95"/>
      <c r="I19" s="122"/>
      <c r="J19" s="125"/>
      <c r="K19" s="125"/>
      <c r="L19" s="125"/>
      <c r="M19" s="125"/>
      <c r="N19" s="125"/>
      <c r="O19" s="125"/>
      <c r="P19" s="126"/>
      <c r="Q19" s="125"/>
      <c r="R19" s="125"/>
      <c r="S19" s="125"/>
      <c r="T19" s="125"/>
      <c r="U19" s="125"/>
      <c r="V19" s="125"/>
      <c r="W19" s="125"/>
      <c r="X19" s="125"/>
      <c r="Y19" s="125"/>
      <c r="Z19" s="124"/>
    </row>
    <row r="20" spans="1:26" ht="20.100000000000001" customHeight="1" x14ac:dyDescent="0.15">
      <c r="A20" s="94">
        <f>IFERROR(IF(TRIM($I20)="",1001,0),3)</f>
        <v>1001</v>
      </c>
      <c r="B20" s="94"/>
      <c r="C20" s="119"/>
      <c r="D20" s="120">
        <v>1</v>
      </c>
      <c r="E20" s="88" t="s">
        <v>38</v>
      </c>
      <c r="I20" s="47"/>
      <c r="J20" s="48"/>
      <c r="K20" s="48"/>
      <c r="L20" s="48"/>
      <c r="M20" s="48"/>
      <c r="N20" s="95"/>
      <c r="O20" s="95"/>
      <c r="P20" s="127"/>
      <c r="Q20" s="95"/>
      <c r="R20" s="95"/>
      <c r="S20" s="95"/>
      <c r="T20" s="95"/>
      <c r="U20" s="95"/>
      <c r="V20" s="95"/>
      <c r="W20" s="95"/>
      <c r="X20" s="95"/>
      <c r="Y20" s="95"/>
      <c r="Z20" s="124"/>
    </row>
    <row r="21" spans="1:26" ht="20.100000000000001" customHeight="1" x14ac:dyDescent="0.15">
      <c r="A21" s="94"/>
      <c r="B21" s="94"/>
      <c r="C21" s="119"/>
      <c r="D21" s="120"/>
      <c r="E21" s="95"/>
      <c r="F21" s="95"/>
      <c r="G21" s="95"/>
      <c r="H21" s="95"/>
      <c r="I21" s="122"/>
      <c r="J21" s="128" t="s">
        <v>94</v>
      </c>
      <c r="K21" s="125"/>
      <c r="L21" s="125"/>
      <c r="M21" s="125"/>
      <c r="N21" s="125"/>
      <c r="O21" s="125"/>
      <c r="P21" s="126"/>
      <c r="Q21" s="125"/>
      <c r="R21" s="125"/>
      <c r="S21" s="125"/>
      <c r="T21" s="125"/>
      <c r="U21" s="125"/>
      <c r="V21" s="125"/>
      <c r="W21" s="125"/>
      <c r="X21" s="125"/>
      <c r="Y21" s="125"/>
      <c r="Z21" s="124"/>
    </row>
    <row r="22" spans="1:26" ht="20.100000000000001" customHeight="1" x14ac:dyDescent="0.15">
      <c r="A22" s="94">
        <f>IFERROR(IF(AND(TRIM($I22)&lt;&gt;"", OR(ISERROR(FIND("@"&amp;LEFT($I22,3)&amp;"@", 都道府県3))=FALSE, ISERROR(FIND("@"&amp;LEFT($I22,4)&amp;"@",都道府県4))=FALSE))=FALSE,1001,0),3)</f>
        <v>1001</v>
      </c>
      <c r="B22" s="94"/>
      <c r="C22" s="119"/>
      <c r="D22" s="120">
        <v>2</v>
      </c>
      <c r="E22" s="88" t="s">
        <v>39</v>
      </c>
      <c r="I22" s="49"/>
      <c r="J22" s="49"/>
      <c r="K22" s="49"/>
      <c r="L22" s="49"/>
      <c r="M22" s="49"/>
      <c r="N22" s="49"/>
      <c r="O22" s="49"/>
      <c r="P22" s="49"/>
      <c r="Q22" s="50"/>
      <c r="R22" s="49"/>
      <c r="S22" s="49"/>
      <c r="T22" s="49"/>
      <c r="U22" s="49"/>
      <c r="V22" s="49"/>
      <c r="W22" s="49"/>
      <c r="X22" s="49"/>
      <c r="Y22" s="49"/>
      <c r="Z22" s="124"/>
    </row>
    <row r="23" spans="1:26" ht="20.100000000000001" customHeight="1" x14ac:dyDescent="0.15">
      <c r="A23" s="94"/>
      <c r="B23" s="94"/>
      <c r="C23" s="119"/>
      <c r="D23" s="120"/>
      <c r="E23" s="95"/>
      <c r="F23" s="95"/>
      <c r="G23" s="95"/>
      <c r="H23" s="95"/>
      <c r="I23" s="122"/>
      <c r="J23" s="128" t="s">
        <v>40</v>
      </c>
      <c r="K23" s="125"/>
      <c r="L23" s="125"/>
      <c r="M23" s="125"/>
      <c r="N23" s="125"/>
      <c r="O23" s="125"/>
      <c r="P23" s="126"/>
      <c r="Q23" s="125"/>
      <c r="R23" s="125"/>
      <c r="S23" s="125"/>
      <c r="T23" s="125"/>
      <c r="U23" s="125"/>
      <c r="V23" s="125"/>
      <c r="W23" s="125"/>
      <c r="X23" s="125"/>
      <c r="Y23" s="125"/>
      <c r="Z23" s="124"/>
    </row>
    <row r="24" spans="1:26" ht="20.100000000000001" customHeight="1" x14ac:dyDescent="0.15">
      <c r="A24" s="94">
        <f>IFERROR(IF(TRIM($I24)="",1001,0),3)</f>
        <v>1001</v>
      </c>
      <c r="B24" s="94"/>
      <c r="C24" s="119"/>
      <c r="D24" s="120">
        <v>3</v>
      </c>
      <c r="E24" s="88" t="s">
        <v>41</v>
      </c>
      <c r="I24" s="45"/>
      <c r="J24" s="45"/>
      <c r="K24" s="45"/>
      <c r="L24" s="45"/>
      <c r="M24" s="45"/>
      <c r="N24" s="45"/>
      <c r="O24" s="45"/>
      <c r="P24" s="45"/>
      <c r="Q24" s="46"/>
      <c r="R24" s="45"/>
      <c r="S24" s="45"/>
      <c r="T24" s="45"/>
      <c r="U24" s="45"/>
      <c r="V24" s="45"/>
      <c r="W24" s="45"/>
      <c r="X24" s="45"/>
      <c r="Y24" s="45"/>
      <c r="Z24" s="124"/>
    </row>
    <row r="25" spans="1:26" ht="20.100000000000001" customHeight="1" x14ac:dyDescent="0.15">
      <c r="A25" s="94"/>
      <c r="B25" s="94"/>
      <c r="C25" s="129"/>
      <c r="D25" s="95"/>
      <c r="E25" s="95"/>
      <c r="F25" s="95"/>
      <c r="G25" s="95"/>
      <c r="H25" s="95"/>
      <c r="I25" s="122"/>
      <c r="J25" s="128" t="s">
        <v>88</v>
      </c>
      <c r="K25" s="125"/>
      <c r="L25" s="125"/>
      <c r="M25" s="125"/>
      <c r="N25" s="125"/>
      <c r="O25" s="125"/>
      <c r="P25" s="126"/>
      <c r="Q25" s="125"/>
      <c r="R25" s="125"/>
      <c r="S25" s="125"/>
      <c r="T25" s="125"/>
      <c r="U25" s="125"/>
      <c r="V25" s="125"/>
      <c r="W25" s="125"/>
      <c r="X25" s="125"/>
      <c r="Y25" s="125"/>
      <c r="Z25" s="124"/>
    </row>
    <row r="26" spans="1:26" ht="20.100000000000001" customHeight="1" x14ac:dyDescent="0.15">
      <c r="A26" s="94">
        <f>IFERROR(IF(TRIM($I26)="",1001,0),3)</f>
        <v>1001</v>
      </c>
      <c r="B26" s="94"/>
      <c r="C26" s="119"/>
      <c r="D26" s="120">
        <v>4</v>
      </c>
      <c r="E26" s="88" t="s">
        <v>42</v>
      </c>
      <c r="I26" s="45"/>
      <c r="J26" s="45"/>
      <c r="K26" s="45"/>
      <c r="L26" s="45"/>
      <c r="M26" s="45"/>
      <c r="N26" s="45"/>
      <c r="O26" s="45"/>
      <c r="P26" s="45"/>
      <c r="Q26" s="46"/>
      <c r="R26" s="45"/>
      <c r="S26" s="45"/>
      <c r="T26" s="45"/>
      <c r="U26" s="45"/>
      <c r="V26" s="45"/>
      <c r="W26" s="45"/>
      <c r="X26" s="45"/>
      <c r="Y26" s="45"/>
      <c r="Z26" s="124"/>
    </row>
    <row r="27" spans="1:26" ht="20.100000000000001" customHeight="1" x14ac:dyDescent="0.15">
      <c r="A27" s="94"/>
      <c r="B27" s="94"/>
      <c r="C27" s="129"/>
      <c r="D27" s="95"/>
      <c r="E27" s="95"/>
      <c r="F27" s="95"/>
      <c r="G27" s="95"/>
      <c r="H27" s="95"/>
      <c r="I27" s="122"/>
      <c r="J27" s="128" t="s">
        <v>89</v>
      </c>
      <c r="K27" s="125"/>
      <c r="L27" s="125"/>
      <c r="M27" s="125"/>
      <c r="N27" s="125"/>
      <c r="O27" s="125"/>
      <c r="P27" s="126"/>
      <c r="Q27" s="130"/>
      <c r="R27" s="125"/>
      <c r="S27" s="125"/>
      <c r="T27" s="125"/>
      <c r="U27" s="125"/>
      <c r="V27" s="125"/>
      <c r="W27" s="125"/>
      <c r="X27" s="125"/>
      <c r="Y27" s="125"/>
      <c r="Z27" s="131"/>
    </row>
    <row r="28" spans="1:26" ht="20.100000000000001" customHeight="1" x14ac:dyDescent="0.15">
      <c r="A28" s="94">
        <f>IFERROR(IF(TRIM($I28)="",1001,0),3)</f>
        <v>1001</v>
      </c>
      <c r="B28" s="94"/>
      <c r="C28" s="119"/>
      <c r="D28" s="120">
        <v>5</v>
      </c>
      <c r="E28" s="88" t="s">
        <v>43</v>
      </c>
      <c r="I28" s="45"/>
      <c r="J28" s="45"/>
      <c r="K28" s="45"/>
      <c r="L28" s="45"/>
      <c r="M28" s="45"/>
      <c r="N28" s="45"/>
      <c r="O28" s="45"/>
      <c r="P28" s="45"/>
      <c r="Q28" s="45"/>
      <c r="R28" s="45"/>
      <c r="S28" s="45"/>
      <c r="T28" s="45"/>
      <c r="U28" s="45"/>
      <c r="V28" s="45"/>
      <c r="W28" s="45"/>
      <c r="X28" s="45"/>
      <c r="Y28" s="45"/>
      <c r="Z28" s="124"/>
    </row>
    <row r="29" spans="1:26" ht="20.100000000000001" customHeight="1" x14ac:dyDescent="0.15">
      <c r="A29" s="94"/>
      <c r="B29" s="94"/>
      <c r="C29" s="129"/>
      <c r="D29" s="95"/>
      <c r="E29" s="95"/>
      <c r="F29" s="95"/>
      <c r="G29" s="95"/>
      <c r="H29" s="95"/>
      <c r="I29" s="122"/>
      <c r="J29" s="128" t="s">
        <v>44</v>
      </c>
      <c r="K29" s="125"/>
      <c r="L29" s="125"/>
      <c r="M29" s="125"/>
      <c r="N29" s="125"/>
      <c r="O29" s="125"/>
      <c r="P29" s="126"/>
      <c r="Q29" s="125"/>
      <c r="R29" s="125"/>
      <c r="S29" s="125"/>
      <c r="T29" s="125"/>
      <c r="U29" s="125"/>
      <c r="V29" s="125"/>
      <c r="W29" s="125"/>
      <c r="X29" s="125"/>
      <c r="Y29" s="125"/>
      <c r="Z29" s="131"/>
    </row>
    <row r="30" spans="1:26" ht="20.100000000000001" customHeight="1" x14ac:dyDescent="0.15">
      <c r="A30" s="94">
        <f>IFERROR(IF(OR(TRIM($I30)="", NOT(OR(IFERROR(SEARCH(" ",$I30),0)&gt;0, IFERROR(SEARCH("　",$I30),0)&gt;0))),1001,0),3)</f>
        <v>1001</v>
      </c>
      <c r="B30" s="94"/>
      <c r="C30" s="119"/>
      <c r="D30" s="120">
        <v>6</v>
      </c>
      <c r="E30" s="88" t="s">
        <v>45</v>
      </c>
      <c r="I30" s="45"/>
      <c r="J30" s="45"/>
      <c r="K30" s="45"/>
      <c r="L30" s="45"/>
      <c r="M30" s="45"/>
      <c r="N30" s="45"/>
      <c r="O30" s="45"/>
      <c r="P30" s="45"/>
      <c r="Q30" s="45"/>
      <c r="R30" s="45"/>
      <c r="S30" s="45"/>
      <c r="T30" s="45"/>
      <c r="U30" s="45"/>
      <c r="V30" s="45"/>
      <c r="W30" s="45"/>
      <c r="X30" s="45"/>
      <c r="Y30" s="45"/>
      <c r="Z30" s="124"/>
    </row>
    <row r="31" spans="1:26" ht="20.100000000000001" customHeight="1" x14ac:dyDescent="0.15">
      <c r="A31" s="94"/>
      <c r="B31" s="94"/>
      <c r="C31" s="129"/>
      <c r="D31" s="95"/>
      <c r="E31" s="95"/>
      <c r="F31" s="95"/>
      <c r="G31" s="95"/>
      <c r="H31" s="95"/>
      <c r="I31" s="132"/>
      <c r="J31" s="128" t="s">
        <v>46</v>
      </c>
      <c r="K31" s="128"/>
      <c r="L31" s="128"/>
      <c r="M31" s="128"/>
      <c r="N31" s="128"/>
      <c r="O31" s="128"/>
      <c r="P31" s="133"/>
      <c r="Q31" s="128"/>
      <c r="R31" s="128"/>
      <c r="S31" s="128"/>
      <c r="T31" s="128"/>
      <c r="U31" s="128"/>
      <c r="V31" s="128"/>
      <c r="W31" s="128"/>
      <c r="X31" s="128"/>
      <c r="Y31" s="128"/>
      <c r="Z31" s="131"/>
    </row>
    <row r="32" spans="1:26" ht="20.100000000000001" customHeight="1" x14ac:dyDescent="0.15">
      <c r="A32" s="94">
        <f>IFERROR(IF(OR(TRIM($I32)="", NOT(OR(IFERROR(SEARCH(" ",$I32),0)&gt;0, IFERROR(SEARCH("　",$I32),0)&gt;0))),1001,0),3)</f>
        <v>1001</v>
      </c>
      <c r="B32" s="94"/>
      <c r="C32" s="119"/>
      <c r="D32" s="120">
        <v>7</v>
      </c>
      <c r="E32" s="88" t="s">
        <v>47</v>
      </c>
      <c r="I32" s="45"/>
      <c r="J32" s="45"/>
      <c r="K32" s="45"/>
      <c r="L32" s="45"/>
      <c r="M32" s="45"/>
      <c r="N32" s="45"/>
      <c r="O32" s="45"/>
      <c r="P32" s="45"/>
      <c r="Q32" s="45"/>
      <c r="R32" s="45"/>
      <c r="S32" s="45"/>
      <c r="T32" s="45"/>
      <c r="U32" s="45"/>
      <c r="V32" s="45"/>
      <c r="W32" s="45"/>
      <c r="X32" s="45"/>
      <c r="Y32" s="45"/>
      <c r="Z32" s="124"/>
    </row>
    <row r="33" spans="1:27" ht="20.100000000000001" customHeight="1" x14ac:dyDescent="0.15">
      <c r="A33" s="94"/>
      <c r="B33" s="94"/>
      <c r="C33" s="129"/>
      <c r="D33" s="95"/>
      <c r="E33" s="95"/>
      <c r="F33" s="95"/>
      <c r="G33" s="95"/>
      <c r="H33" s="95"/>
      <c r="I33" s="132"/>
      <c r="J33" s="128" t="s">
        <v>48</v>
      </c>
      <c r="K33" s="128"/>
      <c r="L33" s="128"/>
      <c r="M33" s="128"/>
      <c r="N33" s="128"/>
      <c r="O33" s="128"/>
      <c r="P33" s="133"/>
      <c r="Q33" s="128"/>
      <c r="R33" s="128"/>
      <c r="S33" s="128"/>
      <c r="T33" s="128"/>
      <c r="U33" s="128"/>
      <c r="V33" s="128"/>
      <c r="W33" s="128"/>
      <c r="X33" s="128"/>
      <c r="Y33" s="128"/>
      <c r="Z33" s="124"/>
    </row>
    <row r="34" spans="1:27" ht="20.100000000000001" customHeight="1" x14ac:dyDescent="0.15">
      <c r="A34" s="94">
        <f>IFERROR(IF(NOT(AND(TRIM($I34)&lt;&gt;"",ISNUMBER(VALUE(SUBSTITUTE($I34,"-",""))), IFERROR(SEARCH("-",$I34),0)&gt;0)),1001,0),3)</f>
        <v>1001</v>
      </c>
      <c r="B34" s="94"/>
      <c r="C34" s="119"/>
      <c r="D34" s="120">
        <v>8</v>
      </c>
      <c r="E34" s="88" t="s">
        <v>49</v>
      </c>
      <c r="I34" s="45"/>
      <c r="J34" s="45"/>
      <c r="K34" s="45"/>
      <c r="L34" s="45"/>
      <c r="M34" s="45"/>
      <c r="O34" s="134" t="s">
        <v>50</v>
      </c>
      <c r="P34" s="5"/>
      <c r="Q34" s="88" t="s">
        <v>51</v>
      </c>
      <c r="Y34" s="125"/>
      <c r="Z34" s="124"/>
    </row>
    <row r="35" spans="1:27" ht="20.100000000000001" customHeight="1" x14ac:dyDescent="0.15">
      <c r="A35" s="94"/>
      <c r="B35" s="94"/>
      <c r="C35" s="129"/>
      <c r="D35" s="95"/>
      <c r="E35" s="95"/>
      <c r="F35" s="95"/>
      <c r="G35" s="95"/>
      <c r="H35" s="95"/>
      <c r="I35" s="122"/>
      <c r="J35" s="128" t="s">
        <v>52</v>
      </c>
      <c r="K35" s="125"/>
      <c r="L35" s="125"/>
      <c r="M35" s="125"/>
      <c r="N35" s="125"/>
      <c r="O35" s="125"/>
      <c r="P35" s="126"/>
      <c r="Q35" s="125"/>
      <c r="R35" s="125"/>
      <c r="S35" s="125"/>
      <c r="T35" s="125"/>
      <c r="U35" s="125"/>
      <c r="V35" s="125"/>
      <c r="W35" s="125"/>
      <c r="X35" s="125"/>
      <c r="Y35" s="125"/>
      <c r="Z35" s="124"/>
    </row>
    <row r="36" spans="1:27" ht="20.100000000000001" customHeight="1" x14ac:dyDescent="0.15">
      <c r="A36" s="94">
        <f>IFERROR(IF(AND(TRIM($I36)&lt;&gt;"", NOT(AND(ISNUMBER(VALUE(SUBSTITUTE($I36,"-",""))), IFERROR(SEARCH("-",$I36),0)&gt;0))),1001,0),3)</f>
        <v>0</v>
      </c>
      <c r="B36" s="94"/>
      <c r="C36" s="119"/>
      <c r="D36" s="120">
        <v>9</v>
      </c>
      <c r="E36" s="88" t="s">
        <v>53</v>
      </c>
      <c r="I36" s="45"/>
      <c r="J36" s="45"/>
      <c r="K36" s="45"/>
      <c r="L36" s="45"/>
      <c r="M36" s="45"/>
      <c r="N36" s="125"/>
      <c r="O36" s="125"/>
      <c r="P36" s="126"/>
      <c r="Q36" s="125"/>
      <c r="R36" s="125"/>
      <c r="S36" s="125"/>
      <c r="T36" s="125"/>
      <c r="U36" s="125"/>
      <c r="V36" s="125"/>
      <c r="W36" s="125"/>
      <c r="X36" s="125"/>
      <c r="Y36" s="125"/>
      <c r="Z36" s="124"/>
    </row>
    <row r="37" spans="1:27" ht="20.100000000000001" customHeight="1" x14ac:dyDescent="0.15">
      <c r="A37" s="94"/>
      <c r="B37" s="94"/>
      <c r="C37" s="129"/>
      <c r="D37" s="95"/>
      <c r="E37" s="95"/>
      <c r="F37" s="95"/>
      <c r="G37" s="95"/>
      <c r="H37" s="95"/>
      <c r="I37" s="122"/>
      <c r="J37" s="128" t="s">
        <v>52</v>
      </c>
      <c r="K37" s="125"/>
      <c r="L37" s="125"/>
      <c r="M37" s="125"/>
      <c r="N37" s="125"/>
      <c r="O37" s="125"/>
      <c r="P37" s="126"/>
      <c r="Q37" s="125"/>
      <c r="R37" s="125"/>
      <c r="S37" s="125"/>
      <c r="T37" s="125"/>
      <c r="U37" s="125"/>
      <c r="V37" s="125"/>
      <c r="W37" s="125"/>
      <c r="X37" s="125"/>
      <c r="Y37" s="125"/>
      <c r="Z37" s="124"/>
    </row>
    <row r="38" spans="1:27" ht="20.100000000000001" customHeight="1" x14ac:dyDescent="0.15">
      <c r="A38" s="94">
        <f>IFERROR(IF(IFERROR(SEARCH("@",$I38),0)=0,1001,0),3)</f>
        <v>1001</v>
      </c>
      <c r="B38" s="94"/>
      <c r="C38" s="129"/>
      <c r="D38" s="120">
        <v>10</v>
      </c>
      <c r="E38" s="88" t="s">
        <v>54</v>
      </c>
      <c r="I38" s="45"/>
      <c r="J38" s="45"/>
      <c r="K38" s="45"/>
      <c r="L38" s="45"/>
      <c r="M38" s="45"/>
      <c r="N38" s="45"/>
      <c r="O38" s="45"/>
      <c r="P38" s="45"/>
      <c r="Q38" s="45"/>
      <c r="R38" s="45"/>
      <c r="S38" s="45"/>
      <c r="T38" s="45"/>
      <c r="U38" s="45"/>
      <c r="V38" s="45"/>
      <c r="W38" s="45"/>
      <c r="X38" s="45"/>
      <c r="Y38" s="45"/>
      <c r="Z38" s="124"/>
    </row>
    <row r="39" spans="1:27" ht="20.100000000000001" customHeight="1" x14ac:dyDescent="0.15">
      <c r="A39" s="94"/>
      <c r="B39" s="94"/>
      <c r="C39" s="129"/>
      <c r="D39" s="120"/>
      <c r="I39" s="122"/>
      <c r="J39" s="135" t="s">
        <v>92</v>
      </c>
      <c r="K39" s="136"/>
      <c r="L39" s="128"/>
      <c r="M39" s="128"/>
      <c r="N39" s="128"/>
      <c r="O39" s="128"/>
      <c r="P39" s="133"/>
      <c r="Q39" s="137"/>
      <c r="R39" s="128"/>
      <c r="S39" s="128"/>
      <c r="T39" s="128"/>
      <c r="U39" s="128"/>
      <c r="V39" s="128"/>
      <c r="W39" s="128"/>
      <c r="X39" s="128"/>
      <c r="Y39" s="128"/>
      <c r="Z39" s="95"/>
      <c r="AA39" s="138"/>
    </row>
    <row r="40" spans="1:27" ht="20.100000000000001" customHeight="1" x14ac:dyDescent="0.15">
      <c r="A40" s="94">
        <f>IFERROR(IF(AND($I40&lt;&gt;"一致する", $I40&lt;&gt;"一致しない"),1001,0),3)</f>
        <v>0</v>
      </c>
      <c r="B40" s="94"/>
      <c r="C40" s="119"/>
      <c r="D40" s="120">
        <v>11</v>
      </c>
      <c r="E40" s="88" t="s">
        <v>55</v>
      </c>
      <c r="I40" s="45" t="s">
        <v>56</v>
      </c>
      <c r="J40" s="45"/>
      <c r="K40" s="45"/>
      <c r="L40" s="45"/>
      <c r="M40" s="45"/>
      <c r="N40" s="95"/>
      <c r="O40" s="95"/>
      <c r="P40" s="127"/>
      <c r="Q40" s="95"/>
      <c r="R40" s="95"/>
      <c r="S40" s="95"/>
      <c r="T40" s="95"/>
      <c r="U40" s="95"/>
      <c r="V40" s="95"/>
      <c r="W40" s="95"/>
      <c r="X40" s="95"/>
      <c r="Y40" s="95"/>
      <c r="Z40" s="124"/>
      <c r="AA40" s="95"/>
    </row>
    <row r="41" spans="1:27" ht="20.100000000000001" customHeight="1" x14ac:dyDescent="0.15">
      <c r="A41" s="94"/>
      <c r="B41" s="94"/>
      <c r="C41" s="129"/>
      <c r="D41" s="95"/>
      <c r="E41" s="95"/>
      <c r="F41" s="95"/>
      <c r="G41" s="95"/>
      <c r="H41" s="95"/>
      <c r="I41" s="132"/>
      <c r="J41" s="139" t="s">
        <v>83</v>
      </c>
      <c r="K41" s="128"/>
      <c r="L41" s="128"/>
      <c r="M41" s="128"/>
      <c r="N41" s="128"/>
      <c r="O41" s="128"/>
      <c r="P41" s="133"/>
      <c r="Q41" s="128"/>
      <c r="R41" s="128"/>
      <c r="S41" s="128"/>
      <c r="T41" s="128"/>
      <c r="U41" s="128"/>
      <c r="V41" s="128"/>
      <c r="W41" s="128"/>
      <c r="X41" s="128"/>
      <c r="Y41" s="128"/>
      <c r="Z41" s="140"/>
      <c r="AA41" s="95"/>
    </row>
    <row r="42" spans="1:27" ht="20.100000000000001" customHeight="1" x14ac:dyDescent="0.15">
      <c r="A42" s="94"/>
      <c r="B42" s="94"/>
      <c r="C42" s="141"/>
      <c r="D42" s="142"/>
      <c r="E42" s="142"/>
      <c r="F42" s="142"/>
      <c r="G42" s="142"/>
      <c r="H42" s="142"/>
      <c r="I42" s="143"/>
      <c r="J42" s="143"/>
      <c r="K42" s="144"/>
      <c r="L42" s="143"/>
      <c r="M42" s="143"/>
      <c r="N42" s="143"/>
      <c r="O42" s="143"/>
      <c r="P42" s="145"/>
      <c r="Q42" s="143"/>
      <c r="R42" s="143"/>
      <c r="S42" s="143"/>
      <c r="T42" s="143"/>
      <c r="U42" s="143"/>
      <c r="V42" s="143"/>
      <c r="W42" s="143"/>
      <c r="X42" s="143"/>
      <c r="Y42" s="143"/>
      <c r="Z42" s="146"/>
    </row>
    <row r="43" spans="1:27" ht="15" customHeight="1" x14ac:dyDescent="0.15">
      <c r="A43" s="94"/>
      <c r="B43" s="94"/>
      <c r="C43" s="95"/>
      <c r="D43" s="95"/>
      <c r="E43" s="95"/>
      <c r="F43" s="95"/>
      <c r="G43" s="95"/>
      <c r="H43" s="95"/>
      <c r="I43" s="147"/>
      <c r="J43" s="148"/>
      <c r="K43" s="148"/>
      <c r="L43" s="148"/>
      <c r="M43" s="148"/>
      <c r="N43" s="148"/>
      <c r="O43" s="148"/>
      <c r="P43" s="149"/>
      <c r="Q43" s="148"/>
      <c r="R43" s="148"/>
      <c r="S43" s="148"/>
      <c r="T43" s="148"/>
      <c r="U43" s="148"/>
      <c r="V43" s="148"/>
      <c r="W43" s="148"/>
      <c r="X43" s="148"/>
      <c r="Y43" s="148"/>
      <c r="Z43" s="95"/>
    </row>
    <row r="44" spans="1:27" ht="15.75" hidden="1" customHeight="1" x14ac:dyDescent="0.15">
      <c r="A44" s="94"/>
      <c r="B44" s="94"/>
      <c r="C44" s="95"/>
      <c r="D44" s="95"/>
      <c r="E44" s="95"/>
      <c r="F44" s="95"/>
      <c r="G44" s="95"/>
      <c r="H44" s="95"/>
      <c r="I44" s="148"/>
      <c r="J44" s="95"/>
      <c r="K44" s="95"/>
      <c r="L44" s="95"/>
      <c r="M44" s="95"/>
      <c r="N44" s="95"/>
      <c r="O44" s="95"/>
      <c r="P44" s="127"/>
      <c r="Q44" s="95"/>
      <c r="R44" s="95"/>
      <c r="S44" s="95"/>
      <c r="T44" s="95"/>
      <c r="U44" s="95"/>
      <c r="V44" s="95"/>
      <c r="W44" s="95"/>
      <c r="X44" s="95"/>
      <c r="Y44" s="95"/>
      <c r="Z44" s="95"/>
    </row>
    <row r="45" spans="1:27" ht="15.75" hidden="1" customHeight="1" x14ac:dyDescent="0.15">
      <c r="A45" s="94"/>
      <c r="B45" s="94"/>
      <c r="C45" s="95"/>
      <c r="D45" s="95"/>
      <c r="E45" s="95"/>
      <c r="F45" s="95"/>
      <c r="G45" s="95"/>
      <c r="H45" s="95"/>
      <c r="I45" s="148"/>
      <c r="J45" s="95"/>
      <c r="K45" s="95"/>
      <c r="L45" s="95"/>
      <c r="M45" s="95"/>
      <c r="N45" s="95"/>
      <c r="O45" s="95"/>
      <c r="P45" s="127"/>
      <c r="Q45" s="95"/>
      <c r="R45" s="95"/>
      <c r="S45" s="95"/>
      <c r="T45" s="95"/>
      <c r="U45" s="95"/>
      <c r="V45" s="95"/>
      <c r="W45" s="95"/>
      <c r="X45" s="95"/>
      <c r="Y45" s="95"/>
      <c r="Z45" s="95"/>
    </row>
    <row r="46" spans="1:27" ht="15.75" hidden="1" customHeight="1" x14ac:dyDescent="0.15">
      <c r="A46" s="94"/>
      <c r="B46" s="94"/>
      <c r="C46" s="95"/>
      <c r="D46" s="95"/>
      <c r="E46" s="95"/>
      <c r="F46" s="95"/>
      <c r="G46" s="95"/>
      <c r="H46" s="95"/>
      <c r="I46" s="148"/>
      <c r="J46" s="95"/>
      <c r="K46" s="95"/>
      <c r="L46" s="95"/>
      <c r="M46" s="95"/>
      <c r="N46" s="95"/>
      <c r="O46" s="95"/>
      <c r="P46" s="127"/>
      <c r="Q46" s="95"/>
      <c r="R46" s="95"/>
      <c r="S46" s="95"/>
      <c r="T46" s="95"/>
      <c r="U46" s="95"/>
      <c r="V46" s="95"/>
      <c r="W46" s="95"/>
      <c r="X46" s="95"/>
      <c r="Y46" s="95"/>
      <c r="Z46" s="95"/>
    </row>
    <row r="47" spans="1:27" ht="15.75" hidden="1" customHeight="1" x14ac:dyDescent="0.15">
      <c r="A47" s="94"/>
      <c r="B47" s="94"/>
      <c r="C47" s="95"/>
      <c r="D47" s="95"/>
      <c r="E47" s="95"/>
      <c r="F47" s="95"/>
      <c r="G47" s="95"/>
      <c r="H47" s="95"/>
      <c r="I47" s="148"/>
      <c r="J47" s="95"/>
      <c r="K47" s="95"/>
      <c r="L47" s="95"/>
      <c r="M47" s="95"/>
      <c r="N47" s="95"/>
      <c r="O47" s="95"/>
      <c r="P47" s="127"/>
      <c r="Q47" s="95"/>
      <c r="R47" s="95"/>
      <c r="S47" s="95"/>
      <c r="T47" s="95"/>
      <c r="U47" s="95"/>
      <c r="V47" s="95"/>
      <c r="W47" s="95"/>
      <c r="X47" s="95"/>
      <c r="Y47" s="95"/>
      <c r="Z47" s="95"/>
    </row>
    <row r="48" spans="1:27" ht="15.75" hidden="1" customHeight="1" x14ac:dyDescent="0.15">
      <c r="A48" s="94"/>
      <c r="B48" s="94"/>
      <c r="C48" s="95"/>
      <c r="D48" s="95"/>
      <c r="E48" s="95"/>
      <c r="F48" s="95"/>
      <c r="G48" s="95"/>
      <c r="H48" s="95"/>
      <c r="I48" s="148"/>
      <c r="J48" s="95"/>
      <c r="K48" s="95"/>
      <c r="L48" s="95"/>
      <c r="M48" s="95"/>
      <c r="N48" s="95"/>
      <c r="O48" s="95"/>
      <c r="P48" s="127"/>
      <c r="Q48" s="95"/>
      <c r="R48" s="95"/>
      <c r="S48" s="95"/>
      <c r="T48" s="95"/>
      <c r="U48" s="95"/>
      <c r="V48" s="95"/>
      <c r="W48" s="95"/>
      <c r="X48" s="95"/>
      <c r="Y48" s="95"/>
      <c r="Z48" s="95"/>
    </row>
    <row r="49" spans="1:26" ht="15.75" hidden="1" customHeight="1" x14ac:dyDescent="0.15">
      <c r="A49" s="94"/>
      <c r="B49" s="94"/>
      <c r="C49" s="95"/>
      <c r="D49" s="95"/>
      <c r="E49" s="95"/>
      <c r="F49" s="95"/>
      <c r="G49" s="95"/>
      <c r="H49" s="95"/>
      <c r="I49" s="148"/>
      <c r="J49" s="95"/>
      <c r="K49" s="95"/>
      <c r="L49" s="95"/>
      <c r="M49" s="95"/>
      <c r="N49" s="95"/>
      <c r="O49" s="95"/>
      <c r="P49" s="127"/>
      <c r="Q49" s="95"/>
      <c r="R49" s="95"/>
      <c r="S49" s="95"/>
      <c r="T49" s="95"/>
      <c r="U49" s="95"/>
      <c r="V49" s="95"/>
      <c r="W49" s="95"/>
      <c r="X49" s="95"/>
      <c r="Y49" s="95"/>
      <c r="Z49" s="95"/>
    </row>
    <row r="50" spans="1:26" ht="15.75" hidden="1" customHeight="1" x14ac:dyDescent="0.15">
      <c r="A50" s="94"/>
      <c r="B50" s="94"/>
      <c r="C50" s="95"/>
      <c r="D50" s="95"/>
      <c r="E50" s="95"/>
      <c r="F50" s="95"/>
      <c r="G50" s="95"/>
      <c r="H50" s="95"/>
      <c r="I50" s="148"/>
      <c r="J50" s="95"/>
      <c r="K50" s="95"/>
      <c r="L50" s="95"/>
      <c r="M50" s="95"/>
      <c r="N50" s="95"/>
      <c r="O50" s="95"/>
      <c r="P50" s="127"/>
      <c r="Q50" s="95"/>
      <c r="R50" s="95"/>
      <c r="S50" s="95"/>
      <c r="T50" s="95"/>
      <c r="U50" s="95"/>
      <c r="V50" s="95"/>
      <c r="W50" s="95"/>
      <c r="X50" s="95"/>
      <c r="Y50" s="95"/>
      <c r="Z50" s="95"/>
    </row>
    <row r="51" spans="1:26" ht="15.75" hidden="1" customHeight="1" x14ac:dyDescent="0.15">
      <c r="A51" s="94"/>
      <c r="B51" s="94"/>
      <c r="C51" s="95"/>
      <c r="D51" s="95"/>
      <c r="E51" s="95"/>
      <c r="F51" s="95"/>
      <c r="G51" s="95"/>
      <c r="H51" s="95"/>
      <c r="I51" s="148"/>
      <c r="J51" s="95"/>
      <c r="K51" s="95"/>
      <c r="L51" s="95"/>
      <c r="M51" s="95"/>
      <c r="N51" s="95"/>
      <c r="O51" s="95"/>
      <c r="P51" s="127"/>
      <c r="Q51" s="95"/>
      <c r="R51" s="95"/>
      <c r="S51" s="95"/>
      <c r="T51" s="95"/>
      <c r="U51" s="95"/>
      <c r="V51" s="95"/>
      <c r="W51" s="95"/>
      <c r="X51" s="95"/>
      <c r="Y51" s="95"/>
      <c r="Z51" s="95"/>
    </row>
    <row r="52" spans="1:26" ht="15.75" hidden="1" customHeight="1" x14ac:dyDescent="0.15">
      <c r="A52" s="94"/>
      <c r="B52" s="94"/>
      <c r="C52" s="95"/>
      <c r="D52" s="95"/>
      <c r="E52" s="95"/>
      <c r="F52" s="95"/>
      <c r="G52" s="95"/>
      <c r="H52" s="95"/>
      <c r="I52" s="148"/>
      <c r="J52" s="95"/>
      <c r="K52" s="95"/>
      <c r="L52" s="95"/>
      <c r="M52" s="95"/>
      <c r="N52" s="95"/>
      <c r="O52" s="95"/>
      <c r="P52" s="127"/>
      <c r="Q52" s="95"/>
      <c r="R52" s="95"/>
      <c r="S52" s="95"/>
      <c r="T52" s="95"/>
      <c r="U52" s="95"/>
      <c r="V52" s="95"/>
      <c r="W52" s="95"/>
      <c r="X52" s="95"/>
      <c r="Y52" s="95"/>
      <c r="Z52" s="95"/>
    </row>
    <row r="53" spans="1:26" ht="15.75" hidden="1" customHeight="1" x14ac:dyDescent="0.15">
      <c r="A53" s="94"/>
      <c r="B53" s="94"/>
      <c r="C53" s="95"/>
      <c r="D53" s="95"/>
      <c r="E53" s="95"/>
      <c r="F53" s="95"/>
      <c r="G53" s="95"/>
      <c r="H53" s="95"/>
      <c r="I53" s="148"/>
      <c r="J53" s="95"/>
      <c r="K53" s="95"/>
      <c r="L53" s="95"/>
      <c r="M53" s="95"/>
      <c r="N53" s="95"/>
      <c r="O53" s="95"/>
      <c r="P53" s="127"/>
      <c r="Q53" s="95"/>
      <c r="R53" s="95"/>
      <c r="S53" s="95"/>
      <c r="T53" s="95"/>
      <c r="U53" s="95"/>
      <c r="V53" s="95"/>
      <c r="W53" s="95"/>
      <c r="X53" s="95"/>
      <c r="Y53" s="95"/>
      <c r="Z53" s="95"/>
    </row>
    <row r="54" spans="1:26" ht="15.75" hidden="1" customHeight="1" x14ac:dyDescent="0.15">
      <c r="A54" s="94"/>
      <c r="B54" s="94"/>
      <c r="C54" s="95"/>
      <c r="D54" s="95"/>
      <c r="E54" s="95"/>
      <c r="F54" s="95"/>
      <c r="G54" s="95"/>
      <c r="H54" s="95"/>
      <c r="I54" s="148"/>
      <c r="J54" s="95"/>
      <c r="K54" s="95"/>
      <c r="L54" s="95"/>
      <c r="M54" s="95"/>
      <c r="N54" s="95"/>
      <c r="O54" s="95"/>
      <c r="P54" s="127"/>
      <c r="Q54" s="95"/>
      <c r="R54" s="95"/>
      <c r="S54" s="95"/>
      <c r="T54" s="95"/>
      <c r="U54" s="95"/>
      <c r="V54" s="95"/>
      <c r="W54" s="95"/>
      <c r="X54" s="95"/>
      <c r="Y54" s="95"/>
      <c r="Z54" s="95"/>
    </row>
    <row r="55" spans="1:26" ht="15.75" hidden="1" customHeight="1" x14ac:dyDescent="0.15">
      <c r="A55" s="94"/>
      <c r="B55" s="94"/>
      <c r="C55" s="95"/>
      <c r="D55" s="95"/>
      <c r="E55" s="95"/>
      <c r="F55" s="95"/>
      <c r="G55" s="95"/>
      <c r="H55" s="95"/>
      <c r="I55" s="148"/>
      <c r="J55" s="95"/>
      <c r="K55" s="95"/>
      <c r="L55" s="95"/>
      <c r="M55" s="95"/>
      <c r="N55" s="95"/>
      <c r="O55" s="95"/>
      <c r="P55" s="127"/>
      <c r="Q55" s="95"/>
      <c r="R55" s="95"/>
      <c r="S55" s="95"/>
      <c r="T55" s="95"/>
      <c r="U55" s="95"/>
      <c r="V55" s="95"/>
      <c r="W55" s="95"/>
      <c r="X55" s="95"/>
      <c r="Y55" s="95"/>
      <c r="Z55" s="95"/>
    </row>
    <row r="56" spans="1:26" ht="15.75" hidden="1" customHeight="1" x14ac:dyDescent="0.15">
      <c r="A56" s="94"/>
      <c r="B56" s="94"/>
      <c r="C56" s="95"/>
      <c r="D56" s="95"/>
      <c r="E56" s="95"/>
      <c r="F56" s="95"/>
      <c r="G56" s="95"/>
      <c r="H56" s="95"/>
      <c r="I56" s="148"/>
      <c r="J56" s="95"/>
      <c r="K56" s="95"/>
      <c r="L56" s="95"/>
      <c r="M56" s="95"/>
      <c r="N56" s="95"/>
      <c r="O56" s="95"/>
      <c r="P56" s="127"/>
      <c r="Q56" s="95"/>
      <c r="R56" s="95"/>
      <c r="S56" s="95"/>
      <c r="T56" s="95"/>
      <c r="U56" s="95"/>
      <c r="V56" s="95"/>
      <c r="W56" s="95"/>
      <c r="X56" s="95"/>
      <c r="Y56" s="95"/>
      <c r="Z56" s="95"/>
    </row>
    <row r="57" spans="1:26" ht="15.75" hidden="1" customHeight="1" x14ac:dyDescent="0.15">
      <c r="A57" s="94"/>
      <c r="B57" s="94"/>
      <c r="C57" s="95"/>
      <c r="D57" s="95"/>
      <c r="E57" s="95"/>
      <c r="F57" s="95"/>
      <c r="G57" s="95"/>
      <c r="H57" s="95"/>
      <c r="I57" s="148"/>
      <c r="J57" s="95"/>
      <c r="K57" s="95"/>
      <c r="L57" s="95"/>
      <c r="M57" s="95"/>
      <c r="N57" s="95"/>
      <c r="O57" s="95"/>
      <c r="P57" s="127"/>
      <c r="Q57" s="95"/>
      <c r="R57" s="95"/>
      <c r="S57" s="95"/>
      <c r="T57" s="95"/>
      <c r="U57" s="95"/>
      <c r="V57" s="95"/>
      <c r="W57" s="95"/>
      <c r="X57" s="95"/>
      <c r="Y57" s="95"/>
      <c r="Z57" s="95"/>
    </row>
    <row r="58" spans="1:26" ht="15.75" hidden="1" customHeight="1" x14ac:dyDescent="0.15">
      <c r="A58" s="94"/>
      <c r="B58" s="94"/>
      <c r="C58" s="95"/>
      <c r="D58" s="95"/>
      <c r="E58" s="95"/>
      <c r="F58" s="95"/>
      <c r="G58" s="95"/>
      <c r="H58" s="95"/>
      <c r="I58" s="148"/>
      <c r="J58" s="95"/>
      <c r="K58" s="95"/>
      <c r="L58" s="95"/>
      <c r="M58" s="95"/>
      <c r="N58" s="95"/>
      <c r="O58" s="95"/>
      <c r="P58" s="127"/>
      <c r="Q58" s="95"/>
      <c r="R58" s="95"/>
      <c r="S58" s="95"/>
      <c r="T58" s="95"/>
      <c r="U58" s="95"/>
      <c r="V58" s="95"/>
      <c r="W58" s="95"/>
      <c r="X58" s="95"/>
      <c r="Y58" s="95"/>
      <c r="Z58" s="95"/>
    </row>
    <row r="59" spans="1:26" ht="15" customHeight="1" x14ac:dyDescent="0.15">
      <c r="A59" s="94"/>
      <c r="B59" s="94"/>
      <c r="C59" s="95"/>
      <c r="D59" s="95"/>
      <c r="E59" s="95"/>
      <c r="F59" s="95"/>
      <c r="G59" s="95"/>
      <c r="H59" s="95"/>
      <c r="I59" s="148"/>
      <c r="J59" s="95"/>
      <c r="K59" s="95"/>
      <c r="L59" s="95"/>
      <c r="M59" s="95"/>
      <c r="N59" s="95"/>
      <c r="O59" s="95"/>
      <c r="P59" s="127"/>
      <c r="Q59" s="95"/>
      <c r="R59" s="95"/>
      <c r="S59" s="95"/>
      <c r="T59" s="95"/>
      <c r="U59" s="95"/>
      <c r="V59" s="95"/>
      <c r="W59" s="95"/>
      <c r="X59" s="95"/>
      <c r="Y59" s="95"/>
      <c r="Z59" s="95"/>
    </row>
    <row r="60" spans="1:26" ht="20.100000000000001" customHeight="1" x14ac:dyDescent="0.15">
      <c r="A60" s="94"/>
      <c r="B60" s="94"/>
      <c r="C60" s="111" t="s">
        <v>57</v>
      </c>
      <c r="D60" s="112"/>
      <c r="E60" s="112"/>
      <c r="F60" s="112"/>
      <c r="G60" s="112"/>
      <c r="H60" s="113"/>
      <c r="I60" s="150"/>
    </row>
    <row r="61" spans="1:26" ht="15" customHeight="1" x14ac:dyDescent="0.15">
      <c r="A61" s="94"/>
      <c r="B61" s="94"/>
      <c r="C61" s="114"/>
      <c r="D61" s="115"/>
      <c r="E61" s="115"/>
      <c r="F61" s="115"/>
      <c r="G61" s="115"/>
      <c r="H61" s="115"/>
      <c r="I61" s="116"/>
      <c r="J61" s="116"/>
      <c r="K61" s="116"/>
      <c r="L61" s="116"/>
      <c r="M61" s="116"/>
      <c r="N61" s="116"/>
      <c r="O61" s="116"/>
      <c r="P61" s="117"/>
      <c r="Q61" s="116"/>
      <c r="R61" s="116"/>
      <c r="S61" s="116"/>
      <c r="T61" s="116"/>
      <c r="U61" s="116"/>
      <c r="V61" s="116"/>
      <c r="W61" s="116"/>
      <c r="X61" s="116"/>
      <c r="Y61" s="116"/>
      <c r="Z61" s="118"/>
    </row>
    <row r="62" spans="1:26" ht="20.100000000000001" customHeight="1" x14ac:dyDescent="0.15">
      <c r="A62" s="94"/>
      <c r="B62" s="94"/>
      <c r="C62" s="114"/>
      <c r="D62" s="151" t="s">
        <v>58</v>
      </c>
      <c r="E62" s="151"/>
      <c r="F62" s="151"/>
      <c r="G62" s="151"/>
      <c r="H62" s="151"/>
      <c r="I62" s="151"/>
      <c r="J62" s="151"/>
      <c r="K62" s="151"/>
      <c r="L62" s="151"/>
      <c r="M62" s="151"/>
      <c r="N62" s="151"/>
      <c r="O62" s="151"/>
      <c r="P62" s="152"/>
      <c r="Q62" s="151"/>
      <c r="R62" s="151"/>
      <c r="S62" s="151"/>
      <c r="T62" s="151"/>
      <c r="U62" s="151"/>
      <c r="V62" s="151"/>
      <c r="W62" s="151"/>
      <c r="X62" s="151"/>
      <c r="Y62" s="151"/>
      <c r="Z62" s="124"/>
    </row>
    <row r="63" spans="1:26" ht="20.100000000000001" customHeight="1" x14ac:dyDescent="0.15">
      <c r="A63" s="94">
        <f>IFERROR(IF(AND($I63&lt;&gt;"しない", $I63&lt;&gt;"する"),1001,0),3)</f>
        <v>1001</v>
      </c>
      <c r="B63" s="94"/>
      <c r="C63" s="119"/>
      <c r="D63" s="120">
        <v>1</v>
      </c>
      <c r="E63" s="95" t="s">
        <v>59</v>
      </c>
      <c r="F63" s="95"/>
      <c r="G63" s="95"/>
      <c r="H63" s="95"/>
      <c r="I63" s="45"/>
      <c r="J63" s="45"/>
      <c r="K63" s="45"/>
      <c r="L63" s="45"/>
      <c r="M63" s="45"/>
      <c r="N63" s="95"/>
      <c r="O63" s="95"/>
      <c r="P63" s="127"/>
      <c r="Q63" s="95"/>
      <c r="R63" s="95"/>
      <c r="S63" s="95"/>
      <c r="T63" s="95"/>
      <c r="U63" s="95"/>
      <c r="V63" s="95"/>
      <c r="W63" s="95"/>
      <c r="X63" s="95"/>
      <c r="Y63" s="95"/>
      <c r="Z63" s="124"/>
    </row>
    <row r="64" spans="1:26" ht="20.100000000000001" customHeight="1" x14ac:dyDescent="0.15">
      <c r="A64" s="94"/>
      <c r="B64" s="94"/>
      <c r="C64" s="119"/>
      <c r="D64" s="95"/>
      <c r="E64" s="95"/>
      <c r="F64" s="95"/>
      <c r="G64" s="95"/>
      <c r="H64" s="95"/>
      <c r="I64" s="132"/>
      <c r="J64" s="128" t="s">
        <v>9</v>
      </c>
      <c r="K64" s="125"/>
      <c r="L64" s="125"/>
      <c r="M64" s="125"/>
      <c r="N64" s="125"/>
      <c r="O64" s="125"/>
      <c r="P64" s="126"/>
      <c r="Q64" s="125"/>
      <c r="R64" s="125"/>
      <c r="S64" s="125"/>
      <c r="T64" s="125"/>
      <c r="U64" s="125"/>
      <c r="V64" s="125"/>
      <c r="W64" s="125"/>
      <c r="X64" s="125"/>
      <c r="Y64" s="125"/>
      <c r="Z64" s="124"/>
    </row>
    <row r="65" spans="1:26" ht="20.100000000000001" hidden="1" customHeight="1" x14ac:dyDescent="0.15">
      <c r="A65" s="94"/>
      <c r="B65" s="94"/>
      <c r="C65" s="119"/>
      <c r="D65" s="95"/>
      <c r="E65" s="95"/>
      <c r="F65" s="95"/>
      <c r="G65" s="95"/>
      <c r="H65" s="95"/>
      <c r="I65" s="132"/>
      <c r="J65" s="125"/>
      <c r="K65" s="125"/>
      <c r="L65" s="125"/>
      <c r="M65" s="125"/>
      <c r="N65" s="125"/>
      <c r="O65" s="125"/>
      <c r="P65" s="126"/>
      <c r="Q65" s="125"/>
      <c r="R65" s="125"/>
      <c r="S65" s="125"/>
      <c r="T65" s="125"/>
      <c r="U65" s="125"/>
      <c r="V65" s="125"/>
      <c r="W65" s="125"/>
      <c r="X65" s="125"/>
      <c r="Y65" s="125"/>
      <c r="Z65" s="124"/>
    </row>
    <row r="66" spans="1:26" ht="20.100000000000001" hidden="1" customHeight="1" x14ac:dyDescent="0.15">
      <c r="A66" s="94"/>
      <c r="B66" s="94"/>
      <c r="C66" s="119"/>
      <c r="D66" s="95"/>
      <c r="E66" s="95"/>
      <c r="F66" s="95"/>
      <c r="G66" s="95"/>
      <c r="H66" s="95"/>
      <c r="I66" s="132"/>
      <c r="J66" s="125"/>
      <c r="K66" s="125"/>
      <c r="L66" s="125"/>
      <c r="M66" s="125"/>
      <c r="N66" s="125"/>
      <c r="O66" s="125"/>
      <c r="P66" s="126"/>
      <c r="Q66" s="125"/>
      <c r="R66" s="125"/>
      <c r="S66" s="125"/>
      <c r="T66" s="125"/>
      <c r="U66" s="125"/>
      <c r="V66" s="125"/>
      <c r="W66" s="125"/>
      <c r="X66" s="125"/>
      <c r="Y66" s="125"/>
      <c r="Z66" s="124"/>
    </row>
    <row r="67" spans="1:26" ht="20.100000000000001" hidden="1" customHeight="1" x14ac:dyDescent="0.15">
      <c r="A67" s="94"/>
      <c r="B67" s="94"/>
      <c r="C67" s="119"/>
      <c r="D67" s="95"/>
      <c r="E67" s="95"/>
      <c r="F67" s="95"/>
      <c r="G67" s="95"/>
      <c r="H67" s="95"/>
      <c r="I67" s="132"/>
      <c r="J67" s="125"/>
      <c r="K67" s="125"/>
      <c r="L67" s="125"/>
      <c r="M67" s="125"/>
      <c r="N67" s="125"/>
      <c r="O67" s="125"/>
      <c r="P67" s="126"/>
      <c r="Q67" s="125"/>
      <c r="R67" s="125"/>
      <c r="S67" s="125"/>
      <c r="T67" s="125"/>
      <c r="U67" s="125"/>
      <c r="V67" s="125"/>
      <c r="W67" s="125"/>
      <c r="X67" s="125"/>
      <c r="Y67" s="125"/>
      <c r="Z67" s="124"/>
    </row>
    <row r="68" spans="1:26" ht="20.100000000000001" hidden="1" customHeight="1" x14ac:dyDescent="0.15">
      <c r="A68" s="94"/>
      <c r="B68" s="94"/>
      <c r="C68" s="119"/>
      <c r="D68" s="95"/>
      <c r="E68" s="95"/>
      <c r="F68" s="95"/>
      <c r="G68" s="95"/>
      <c r="H68" s="95"/>
      <c r="I68" s="132"/>
      <c r="J68" s="125"/>
      <c r="K68" s="125"/>
      <c r="L68" s="125"/>
      <c r="M68" s="125"/>
      <c r="N68" s="125"/>
      <c r="O68" s="125"/>
      <c r="P68" s="126"/>
      <c r="Q68" s="125"/>
      <c r="R68" s="125"/>
      <c r="S68" s="125"/>
      <c r="T68" s="125"/>
      <c r="U68" s="125"/>
      <c r="V68" s="125"/>
      <c r="W68" s="125"/>
      <c r="X68" s="125"/>
      <c r="Y68" s="125"/>
      <c r="Z68" s="124"/>
    </row>
    <row r="69" spans="1:26" ht="20.100000000000001" customHeight="1" x14ac:dyDescent="0.15">
      <c r="A69" s="94">
        <f>IFERROR(IF(OR(AND($I63="する",TRIM($I69)=""),AND($I63="しない",NOT(ISBLANK($I69)))),1001,0),3)</f>
        <v>0</v>
      </c>
      <c r="B69" s="94"/>
      <c r="C69" s="119"/>
      <c r="D69" s="120">
        <v>2</v>
      </c>
      <c r="E69" s="88" t="s">
        <v>38</v>
      </c>
      <c r="I69" s="47"/>
      <c r="J69" s="48"/>
      <c r="K69" s="48"/>
      <c r="L69" s="48"/>
      <c r="M69" s="48"/>
      <c r="N69" s="95"/>
      <c r="O69" s="95"/>
      <c r="P69" s="127"/>
      <c r="Q69" s="95"/>
      <c r="R69" s="95"/>
      <c r="S69" s="95"/>
      <c r="T69" s="95"/>
      <c r="U69" s="95"/>
      <c r="V69" s="95"/>
      <c r="W69" s="95"/>
      <c r="X69" s="95"/>
      <c r="Y69" s="95"/>
      <c r="Z69" s="124"/>
    </row>
    <row r="70" spans="1:26" ht="20.100000000000001" customHeight="1" x14ac:dyDescent="0.15">
      <c r="A70" s="94"/>
      <c r="B70" s="94"/>
      <c r="C70" s="119"/>
      <c r="D70" s="120"/>
      <c r="E70" s="95"/>
      <c r="F70" s="95"/>
      <c r="G70" s="95"/>
      <c r="H70" s="95"/>
      <c r="I70" s="122"/>
      <c r="J70" s="128" t="s">
        <v>94</v>
      </c>
      <c r="K70" s="125"/>
      <c r="L70" s="125"/>
      <c r="M70" s="125"/>
      <c r="N70" s="125"/>
      <c r="O70" s="125"/>
      <c r="P70" s="126"/>
      <c r="Q70" s="125"/>
      <c r="R70" s="125"/>
      <c r="S70" s="125"/>
      <c r="T70" s="125"/>
      <c r="U70" s="125"/>
      <c r="V70" s="125"/>
      <c r="W70" s="125"/>
      <c r="X70" s="125"/>
      <c r="Y70" s="125"/>
      <c r="Z70" s="124"/>
    </row>
    <row r="71" spans="1:26" ht="20.100000000000001" customHeight="1" x14ac:dyDescent="0.15">
      <c r="A71" s="94">
        <f>IFERROR(IF(OR(AND($I63="する",AND($I71&lt;&gt;"", OR(ISERROR(FIND("@"&amp;LEFT($I71,3)&amp;"@", 都道府県3))=FALSE, ISERROR(FIND("@"&amp;LEFT($I71,4)&amp;"@",都道府県4))=FALSE))=FALSE),AND($I63="しない",NOT(ISBLANK($I71)))),1001,0),3)</f>
        <v>0</v>
      </c>
      <c r="B71" s="94"/>
      <c r="C71" s="119"/>
      <c r="D71" s="120">
        <v>3</v>
      </c>
      <c r="E71" s="88" t="s">
        <v>39</v>
      </c>
      <c r="I71" s="49"/>
      <c r="J71" s="49"/>
      <c r="K71" s="49"/>
      <c r="L71" s="49"/>
      <c r="M71" s="49"/>
      <c r="N71" s="49"/>
      <c r="O71" s="49"/>
      <c r="P71" s="49"/>
      <c r="Q71" s="50"/>
      <c r="R71" s="49"/>
      <c r="S71" s="49"/>
      <c r="T71" s="49"/>
      <c r="U71" s="49"/>
      <c r="V71" s="49"/>
      <c r="W71" s="49"/>
      <c r="X71" s="49"/>
      <c r="Y71" s="49"/>
      <c r="Z71" s="124"/>
    </row>
    <row r="72" spans="1:26" ht="20.100000000000001" customHeight="1" x14ac:dyDescent="0.15">
      <c r="A72" s="94"/>
      <c r="B72" s="94"/>
      <c r="C72" s="119"/>
      <c r="D72" s="120"/>
      <c r="E72" s="95"/>
      <c r="F72" s="95"/>
      <c r="G72" s="95"/>
      <c r="H72" s="95"/>
      <c r="I72" s="122"/>
      <c r="J72" s="128" t="s">
        <v>40</v>
      </c>
      <c r="K72" s="125"/>
      <c r="L72" s="125"/>
      <c r="M72" s="125"/>
      <c r="N72" s="125"/>
      <c r="O72" s="125"/>
      <c r="P72" s="126"/>
      <c r="Q72" s="125"/>
      <c r="R72" s="125"/>
      <c r="S72" s="125"/>
      <c r="T72" s="125"/>
      <c r="U72" s="125"/>
      <c r="V72" s="125"/>
      <c r="W72" s="125"/>
      <c r="X72" s="125"/>
      <c r="Y72" s="125"/>
      <c r="Z72" s="124"/>
    </row>
    <row r="73" spans="1:26" ht="20.100000000000001" customHeight="1" x14ac:dyDescent="0.15">
      <c r="A73" s="94">
        <f>IFERROR(IF(OR(AND($I63="する",TRIM($I73)=""),AND($I63="しない",NOT(ISBLANK($I73)))),1001,0),3)</f>
        <v>0</v>
      </c>
      <c r="B73" s="94"/>
      <c r="C73" s="119"/>
      <c r="D73" s="120">
        <v>4</v>
      </c>
      <c r="E73" s="88" t="s">
        <v>41</v>
      </c>
      <c r="I73" s="45"/>
      <c r="J73" s="45"/>
      <c r="K73" s="45"/>
      <c r="L73" s="45"/>
      <c r="M73" s="45"/>
      <c r="N73" s="45"/>
      <c r="O73" s="45"/>
      <c r="P73" s="45"/>
      <c r="Q73" s="46"/>
      <c r="R73" s="45"/>
      <c r="S73" s="45"/>
      <c r="T73" s="45"/>
      <c r="U73" s="45"/>
      <c r="V73" s="45"/>
      <c r="W73" s="45"/>
      <c r="X73" s="45"/>
      <c r="Y73" s="45"/>
      <c r="Z73" s="124"/>
    </row>
    <row r="74" spans="1:26" ht="30" customHeight="1" x14ac:dyDescent="0.15">
      <c r="A74" s="94"/>
      <c r="B74" s="94"/>
      <c r="C74" s="129"/>
      <c r="D74" s="95"/>
      <c r="I74" s="122"/>
      <c r="J74" s="153" t="s">
        <v>99</v>
      </c>
      <c r="K74" s="153"/>
      <c r="L74" s="153"/>
      <c r="M74" s="153"/>
      <c r="N74" s="153"/>
      <c r="O74" s="153"/>
      <c r="P74" s="153"/>
      <c r="Q74" s="153"/>
      <c r="R74" s="153"/>
      <c r="S74" s="153"/>
      <c r="T74" s="153"/>
      <c r="U74" s="153"/>
      <c r="V74" s="153"/>
      <c r="W74" s="153"/>
      <c r="X74" s="153"/>
      <c r="Y74" s="153"/>
      <c r="Z74" s="124"/>
    </row>
    <row r="75" spans="1:26" ht="20.100000000000001" customHeight="1" x14ac:dyDescent="0.15">
      <c r="A75" s="94">
        <f>IFERROR(IF(OR(AND($I63="する",TRIM($I75)=""),AND($I63="しない",NOT(ISBLANK($I75)))),1001,0),3)</f>
        <v>0</v>
      </c>
      <c r="B75" s="94"/>
      <c r="C75" s="119"/>
      <c r="D75" s="120">
        <v>5</v>
      </c>
      <c r="E75" s="88" t="s">
        <v>42</v>
      </c>
      <c r="I75" s="45"/>
      <c r="J75" s="45"/>
      <c r="K75" s="45"/>
      <c r="L75" s="45"/>
      <c r="M75" s="45"/>
      <c r="N75" s="45"/>
      <c r="O75" s="45"/>
      <c r="P75" s="45"/>
      <c r="Q75" s="45"/>
      <c r="R75" s="45"/>
      <c r="S75" s="45"/>
      <c r="T75" s="45"/>
      <c r="U75" s="45"/>
      <c r="V75" s="45"/>
      <c r="W75" s="45"/>
      <c r="X75" s="45"/>
      <c r="Y75" s="45"/>
      <c r="Z75" s="124"/>
    </row>
    <row r="76" spans="1:26" ht="30" customHeight="1" x14ac:dyDescent="0.15">
      <c r="A76" s="94"/>
      <c r="B76" s="94"/>
      <c r="C76" s="129"/>
      <c r="D76" s="95"/>
      <c r="E76" s="95"/>
      <c r="F76" s="95"/>
      <c r="G76" s="95"/>
      <c r="H76" s="95"/>
      <c r="I76" s="122"/>
      <c r="J76" s="153" t="s">
        <v>100</v>
      </c>
      <c r="K76" s="153"/>
      <c r="L76" s="153"/>
      <c r="M76" s="153"/>
      <c r="N76" s="153"/>
      <c r="O76" s="153"/>
      <c r="P76" s="153"/>
      <c r="Q76" s="153"/>
      <c r="R76" s="153"/>
      <c r="S76" s="153"/>
      <c r="T76" s="153"/>
      <c r="U76" s="153"/>
      <c r="V76" s="153"/>
      <c r="W76" s="153"/>
      <c r="X76" s="153"/>
      <c r="Y76" s="153"/>
      <c r="Z76" s="124"/>
    </row>
    <row r="77" spans="1:26" ht="20.100000000000001" customHeight="1" x14ac:dyDescent="0.15">
      <c r="A77" s="94">
        <f>IFERROR(IF(OR(AND($I63="する",TRIM($I77)=""),AND($I63="しない",NOT(ISBLANK($I77)))),1001,0),3)</f>
        <v>0</v>
      </c>
      <c r="B77" s="94"/>
      <c r="C77" s="119"/>
      <c r="D77" s="120">
        <v>6</v>
      </c>
      <c r="E77" s="88" t="s">
        <v>60</v>
      </c>
      <c r="I77" s="45"/>
      <c r="J77" s="45"/>
      <c r="K77" s="45"/>
      <c r="L77" s="45"/>
      <c r="M77" s="45"/>
      <c r="N77" s="45"/>
      <c r="O77" s="45"/>
      <c r="P77" s="45"/>
      <c r="Q77" s="45"/>
      <c r="R77" s="45"/>
      <c r="S77" s="45"/>
      <c r="T77" s="45"/>
      <c r="U77" s="45"/>
      <c r="V77" s="45"/>
      <c r="W77" s="45"/>
      <c r="X77" s="45"/>
      <c r="Y77" s="45"/>
      <c r="Z77" s="124"/>
    </row>
    <row r="78" spans="1:26" ht="20.100000000000001" customHeight="1" x14ac:dyDescent="0.15">
      <c r="A78" s="94"/>
      <c r="B78" s="94"/>
      <c r="C78" s="129"/>
      <c r="D78" s="95"/>
      <c r="E78" s="95"/>
      <c r="F78" s="95"/>
      <c r="G78" s="95"/>
      <c r="H78" s="95"/>
      <c r="I78" s="122"/>
      <c r="J78" s="139" t="s">
        <v>61</v>
      </c>
      <c r="K78" s="125"/>
      <c r="L78" s="125"/>
      <c r="M78" s="125"/>
      <c r="N78" s="125"/>
      <c r="O78" s="125"/>
      <c r="P78" s="126"/>
      <c r="Q78" s="125"/>
      <c r="R78" s="125"/>
      <c r="S78" s="125"/>
      <c r="T78" s="125"/>
      <c r="U78" s="125"/>
      <c r="V78" s="125"/>
      <c r="W78" s="125"/>
      <c r="X78" s="125"/>
      <c r="Y78" s="125"/>
      <c r="Z78" s="124"/>
    </row>
    <row r="79" spans="1:26" ht="20.100000000000001" customHeight="1" x14ac:dyDescent="0.15">
      <c r="A79" s="94">
        <f>IFERROR(IF(OR(AND($I63="する",OR(TRIM($I79)="", NOT(OR(IFERROR(SEARCH(" ",$I79),0)&gt;0, IFERROR(SEARCH("　",$I79),0)&gt;0)))),AND($I63="しない",NOT(ISBLANK($I79)))),1001,0),3)</f>
        <v>0</v>
      </c>
      <c r="B79" s="94"/>
      <c r="C79" s="119"/>
      <c r="D79" s="120">
        <v>7</v>
      </c>
      <c r="E79" s="88" t="s">
        <v>62</v>
      </c>
      <c r="I79" s="45"/>
      <c r="J79" s="45"/>
      <c r="K79" s="45"/>
      <c r="L79" s="45"/>
      <c r="M79" s="45"/>
      <c r="N79" s="45"/>
      <c r="O79" s="45"/>
      <c r="P79" s="45"/>
      <c r="Q79" s="45"/>
      <c r="R79" s="45"/>
      <c r="S79" s="45"/>
      <c r="T79" s="45"/>
      <c r="U79" s="45"/>
      <c r="V79" s="45"/>
      <c r="W79" s="45"/>
      <c r="X79" s="45"/>
      <c r="Y79" s="45"/>
      <c r="Z79" s="124"/>
    </row>
    <row r="80" spans="1:26" ht="20.100000000000001" customHeight="1" x14ac:dyDescent="0.15">
      <c r="A80" s="94"/>
      <c r="B80" s="94"/>
      <c r="C80" s="129"/>
      <c r="D80" s="95"/>
      <c r="E80" s="154" t="s">
        <v>63</v>
      </c>
      <c r="F80" s="95"/>
      <c r="G80" s="95"/>
      <c r="H80" s="95"/>
      <c r="I80" s="132"/>
      <c r="J80" s="128" t="s">
        <v>46</v>
      </c>
      <c r="K80" s="128"/>
      <c r="L80" s="128"/>
      <c r="M80" s="128"/>
      <c r="N80" s="128"/>
      <c r="O80" s="128"/>
      <c r="P80" s="133"/>
      <c r="Q80" s="128"/>
      <c r="R80" s="128"/>
      <c r="S80" s="128"/>
      <c r="T80" s="128"/>
      <c r="U80" s="128"/>
      <c r="V80" s="128"/>
      <c r="W80" s="128"/>
      <c r="X80" s="128"/>
      <c r="Y80" s="128"/>
      <c r="Z80" s="124"/>
    </row>
    <row r="81" spans="1:27" ht="20.100000000000001" customHeight="1" x14ac:dyDescent="0.15">
      <c r="A81" s="94">
        <f>IFERROR(IF(OR(AND($I63="する",OR(TRIM($I81)="", NOT(OR(IFERROR(SEARCH(" ",$I81),0)&gt;0, IFERROR(SEARCH("　",$I81),0)&gt;0)))),AND($I63="しない",NOT(ISBLANK($I81)))),1001,0),3)</f>
        <v>0</v>
      </c>
      <c r="B81" s="94"/>
      <c r="C81" s="119"/>
      <c r="D81" s="120">
        <v>8</v>
      </c>
      <c r="E81" s="88" t="s">
        <v>62</v>
      </c>
      <c r="I81" s="45"/>
      <c r="J81" s="45"/>
      <c r="K81" s="45"/>
      <c r="L81" s="45"/>
      <c r="M81" s="45"/>
      <c r="N81" s="45"/>
      <c r="O81" s="45"/>
      <c r="P81" s="45"/>
      <c r="Q81" s="45"/>
      <c r="R81" s="45"/>
      <c r="S81" s="45"/>
      <c r="T81" s="45"/>
      <c r="U81" s="45"/>
      <c r="V81" s="45"/>
      <c r="W81" s="45"/>
      <c r="X81" s="45"/>
      <c r="Y81" s="45"/>
      <c r="Z81" s="124"/>
    </row>
    <row r="82" spans="1:27" ht="20.100000000000001" customHeight="1" x14ac:dyDescent="0.15">
      <c r="A82" s="94"/>
      <c r="B82" s="94"/>
      <c r="C82" s="129"/>
      <c r="D82" s="95"/>
      <c r="E82" s="95"/>
      <c r="F82" s="95"/>
      <c r="G82" s="95"/>
      <c r="H82" s="95"/>
      <c r="I82" s="132"/>
      <c r="J82" s="128" t="s">
        <v>48</v>
      </c>
      <c r="K82" s="128"/>
      <c r="L82" s="128"/>
      <c r="M82" s="128"/>
      <c r="N82" s="128"/>
      <c r="O82" s="128"/>
      <c r="P82" s="133"/>
      <c r="Q82" s="128"/>
      <c r="R82" s="128"/>
      <c r="S82" s="128"/>
      <c r="T82" s="128"/>
      <c r="U82" s="128"/>
      <c r="V82" s="128"/>
      <c r="W82" s="128"/>
      <c r="X82" s="128"/>
      <c r="Y82" s="128"/>
      <c r="Z82" s="124"/>
    </row>
    <row r="83" spans="1:27" ht="20.100000000000001" customHeight="1" x14ac:dyDescent="0.15">
      <c r="A83" s="94">
        <f>IFERROR(IF(OR(AND($I63="する",NOT(AND(TRIM($I83)&lt;&gt;"",ISNUMBER(VALUE(SUBSTITUTE($I83,"-",""))),IFERROR(SEARCH("-",$I83),0)&gt;0))), AND($I63="しない",NOT(ISBLANK($I83)))),1001,0),3)</f>
        <v>0</v>
      </c>
      <c r="B83" s="94"/>
      <c r="C83" s="119"/>
      <c r="D83" s="120">
        <v>9</v>
      </c>
      <c r="E83" s="88" t="s">
        <v>49</v>
      </c>
      <c r="I83" s="45"/>
      <c r="J83" s="45"/>
      <c r="K83" s="45"/>
      <c r="L83" s="45"/>
      <c r="M83" s="45"/>
      <c r="O83" s="134" t="s">
        <v>50</v>
      </c>
      <c r="P83" s="5"/>
      <c r="Q83" s="88" t="s">
        <v>51</v>
      </c>
      <c r="Y83" s="125"/>
      <c r="Z83" s="124"/>
    </row>
    <row r="84" spans="1:27" ht="20.100000000000001" customHeight="1" x14ac:dyDescent="0.15">
      <c r="A84" s="94">
        <f>IFERROR(IF(AND($I63="しない",NOT(ISBLANK($P83))),1001,0),3)</f>
        <v>0</v>
      </c>
      <c r="B84" s="94"/>
      <c r="C84" s="129"/>
      <c r="D84" s="95"/>
      <c r="E84" s="95"/>
      <c r="F84" s="95"/>
      <c r="G84" s="95"/>
      <c r="H84" s="95"/>
      <c r="I84" s="122"/>
      <c r="J84" s="128" t="s">
        <v>52</v>
      </c>
      <c r="K84" s="125"/>
      <c r="L84" s="125"/>
      <c r="M84" s="125"/>
      <c r="N84" s="125"/>
      <c r="O84" s="125"/>
      <c r="P84" s="126"/>
      <c r="Q84" s="125"/>
      <c r="R84" s="125"/>
      <c r="S84" s="125"/>
      <c r="T84" s="125"/>
      <c r="U84" s="125"/>
      <c r="V84" s="125"/>
      <c r="W84" s="125"/>
      <c r="X84" s="125"/>
      <c r="Y84" s="125"/>
      <c r="Z84" s="124"/>
    </row>
    <row r="85" spans="1:27" ht="20.100000000000001" customHeight="1" x14ac:dyDescent="0.15">
      <c r="A85" s="94">
        <f>IFERROR(IF(OR(AND($I63="する",AND(TRIM($I85)&lt;&gt;"",NOT(AND(ISNUMBER(VALUE(SUBSTITUTE($I85,"-",""))),IFERROR(SEARCH("-",$I85),0)&gt;0)))), AND($I63="しない",NOT(ISBLANK($I85)))),1001,0),3)</f>
        <v>0</v>
      </c>
      <c r="B85" s="94"/>
      <c r="C85" s="119"/>
      <c r="D85" s="120">
        <v>10</v>
      </c>
      <c r="E85" s="88" t="s">
        <v>53</v>
      </c>
      <c r="I85" s="45"/>
      <c r="J85" s="45"/>
      <c r="K85" s="45"/>
      <c r="L85" s="45"/>
      <c r="M85" s="45"/>
      <c r="N85" s="125"/>
      <c r="O85" s="125"/>
      <c r="P85" s="126"/>
      <c r="Q85" s="125"/>
      <c r="R85" s="125"/>
      <c r="S85" s="125"/>
      <c r="T85" s="125"/>
      <c r="U85" s="125"/>
      <c r="V85" s="125"/>
      <c r="W85" s="125"/>
      <c r="X85" s="125"/>
      <c r="Y85" s="125"/>
      <c r="Z85" s="124"/>
    </row>
    <row r="86" spans="1:27" ht="20.100000000000001" customHeight="1" x14ac:dyDescent="0.15">
      <c r="A86" s="94"/>
      <c r="B86" s="94"/>
      <c r="C86" s="129"/>
      <c r="D86" s="95"/>
      <c r="E86" s="95"/>
      <c r="F86" s="95"/>
      <c r="G86" s="95"/>
      <c r="H86" s="95"/>
      <c r="I86" s="122"/>
      <c r="J86" s="128" t="s">
        <v>52</v>
      </c>
      <c r="K86" s="125"/>
      <c r="L86" s="125"/>
      <c r="M86" s="125"/>
      <c r="N86" s="125"/>
      <c r="O86" s="125"/>
      <c r="P86" s="126"/>
      <c r="Q86" s="125"/>
      <c r="R86" s="125"/>
      <c r="S86" s="125"/>
      <c r="T86" s="125"/>
      <c r="U86" s="125"/>
      <c r="V86" s="125"/>
      <c r="W86" s="125"/>
      <c r="X86" s="125"/>
      <c r="Y86" s="125"/>
      <c r="Z86" s="124"/>
    </row>
    <row r="87" spans="1:27" ht="20.100000000000001" customHeight="1" x14ac:dyDescent="0.15">
      <c r="A87" s="94">
        <f>IFERROR(IF(OR(AND($I63="する",IFERROR(SEARCH("@",$I87),0)=0), AND($I63="しない",NOT(ISBLANK($I87)))),1001,0),3)</f>
        <v>0</v>
      </c>
      <c r="B87" s="94"/>
      <c r="C87" s="129"/>
      <c r="D87" s="120">
        <v>11</v>
      </c>
      <c r="E87" s="88" t="s">
        <v>54</v>
      </c>
      <c r="I87" s="45"/>
      <c r="J87" s="45"/>
      <c r="K87" s="45"/>
      <c r="L87" s="45"/>
      <c r="M87" s="45"/>
      <c r="N87" s="45"/>
      <c r="O87" s="45"/>
      <c r="P87" s="45"/>
      <c r="Q87" s="54"/>
      <c r="R87" s="45"/>
      <c r="S87" s="45"/>
      <c r="T87" s="45"/>
      <c r="U87" s="45"/>
      <c r="V87" s="45"/>
      <c r="W87" s="45"/>
      <c r="X87" s="45"/>
      <c r="Y87" s="45"/>
      <c r="Z87" s="124"/>
    </row>
    <row r="88" spans="1:27" ht="20.100000000000001" customHeight="1" x14ac:dyDescent="0.15">
      <c r="A88" s="94"/>
      <c r="B88" s="94"/>
      <c r="C88" s="129"/>
      <c r="D88" s="120"/>
      <c r="I88" s="122"/>
      <c r="J88" s="135" t="s">
        <v>92</v>
      </c>
      <c r="K88" s="155"/>
      <c r="L88" s="125"/>
      <c r="M88" s="125"/>
      <c r="N88" s="125"/>
      <c r="O88" s="125"/>
      <c r="P88" s="126"/>
      <c r="Q88" s="156"/>
      <c r="R88" s="125"/>
      <c r="S88" s="125"/>
      <c r="T88" s="125"/>
      <c r="U88" s="125"/>
      <c r="V88" s="125"/>
      <c r="W88" s="125"/>
      <c r="X88" s="125"/>
      <c r="Y88" s="125"/>
      <c r="Z88" s="95"/>
      <c r="AA88" s="138"/>
    </row>
    <row r="89" spans="1:27" ht="20.100000000000001" customHeight="1" x14ac:dyDescent="0.15">
      <c r="A89" s="94"/>
      <c r="B89" s="94"/>
      <c r="C89" s="141"/>
      <c r="D89" s="142"/>
      <c r="E89" s="142"/>
      <c r="F89" s="142"/>
      <c r="G89" s="142"/>
      <c r="H89" s="142"/>
      <c r="I89" s="157"/>
      <c r="J89" s="158"/>
      <c r="K89" s="159"/>
      <c r="L89" s="158"/>
      <c r="M89" s="158"/>
      <c r="N89" s="158"/>
      <c r="O89" s="158"/>
      <c r="P89" s="160"/>
      <c r="Q89" s="161"/>
      <c r="R89" s="158"/>
      <c r="S89" s="158"/>
      <c r="T89" s="158"/>
      <c r="U89" s="158"/>
      <c r="V89" s="158"/>
      <c r="W89" s="158"/>
      <c r="X89" s="158"/>
      <c r="Y89" s="158"/>
      <c r="Z89" s="142"/>
      <c r="AA89" s="138"/>
    </row>
    <row r="90" spans="1:27" ht="20.100000000000001" customHeight="1" x14ac:dyDescent="0.15">
      <c r="A90" s="94"/>
      <c r="B90" s="94"/>
      <c r="C90" s="95"/>
      <c r="D90" s="95"/>
      <c r="E90" s="95"/>
      <c r="F90" s="95"/>
      <c r="G90" s="95"/>
      <c r="H90" s="95"/>
      <c r="I90" s="147"/>
      <c r="J90" s="95"/>
      <c r="K90" s="162"/>
      <c r="L90" s="95"/>
      <c r="M90" s="95"/>
      <c r="N90" s="95"/>
      <c r="O90" s="95"/>
      <c r="P90" s="127"/>
      <c r="Q90" s="95"/>
      <c r="R90" s="95"/>
      <c r="S90" s="95"/>
      <c r="T90" s="95"/>
      <c r="U90" s="95"/>
      <c r="V90" s="95"/>
      <c r="W90" s="95"/>
      <c r="X90" s="95"/>
      <c r="Y90" s="95"/>
      <c r="Z90" s="95"/>
    </row>
    <row r="91" spans="1:27" ht="15.75" hidden="1" customHeight="1" x14ac:dyDescent="0.15">
      <c r="A91" s="94"/>
      <c r="B91" s="94"/>
      <c r="C91" s="95"/>
      <c r="D91" s="95"/>
      <c r="E91" s="95"/>
      <c r="F91" s="95"/>
      <c r="G91" s="95"/>
      <c r="H91" s="95"/>
      <c r="I91" s="147"/>
      <c r="J91" s="95"/>
      <c r="K91" s="162"/>
      <c r="L91" s="95"/>
      <c r="M91" s="95"/>
      <c r="N91" s="95"/>
      <c r="O91" s="95"/>
      <c r="P91" s="127"/>
      <c r="Q91" s="95"/>
      <c r="R91" s="95"/>
      <c r="S91" s="95"/>
      <c r="T91" s="95"/>
      <c r="U91" s="95"/>
      <c r="V91" s="95"/>
      <c r="W91" s="95"/>
      <c r="X91" s="95"/>
      <c r="Y91" s="95"/>
      <c r="Z91" s="95"/>
    </row>
    <row r="92" spans="1:27" ht="15.75" hidden="1" customHeight="1" x14ac:dyDescent="0.15">
      <c r="A92" s="94"/>
      <c r="B92" s="94"/>
      <c r="C92" s="95"/>
      <c r="D92" s="95"/>
      <c r="E92" s="95"/>
      <c r="F92" s="95"/>
      <c r="G92" s="95"/>
      <c r="H92" s="95"/>
      <c r="I92" s="147"/>
      <c r="J92" s="95"/>
      <c r="K92" s="162"/>
      <c r="L92" s="95"/>
      <c r="M92" s="95"/>
      <c r="N92" s="95"/>
      <c r="O92" s="95"/>
      <c r="P92" s="127"/>
      <c r="Q92" s="95"/>
      <c r="R92" s="95"/>
      <c r="S92" s="95"/>
      <c r="T92" s="95"/>
      <c r="U92" s="95"/>
      <c r="V92" s="95"/>
      <c r="W92" s="95"/>
      <c r="X92" s="95"/>
      <c r="Y92" s="95"/>
      <c r="Z92" s="95"/>
    </row>
    <row r="93" spans="1:27" ht="15.75" hidden="1" customHeight="1" x14ac:dyDescent="0.15">
      <c r="A93" s="94"/>
      <c r="B93" s="94"/>
      <c r="C93" s="95"/>
      <c r="D93" s="95"/>
      <c r="E93" s="95"/>
      <c r="F93" s="95"/>
      <c r="G93" s="95"/>
      <c r="H93" s="95"/>
      <c r="I93" s="147"/>
      <c r="J93" s="95"/>
      <c r="K93" s="162"/>
      <c r="L93" s="95"/>
      <c r="M93" s="95"/>
      <c r="N93" s="95"/>
      <c r="O93" s="95"/>
      <c r="P93" s="127"/>
      <c r="Q93" s="95"/>
      <c r="R93" s="95"/>
      <c r="S93" s="95"/>
      <c r="T93" s="95"/>
      <c r="U93" s="95"/>
      <c r="V93" s="95"/>
      <c r="W93" s="95"/>
      <c r="X93" s="95"/>
      <c r="Y93" s="95"/>
      <c r="Z93" s="95"/>
    </row>
    <row r="94" spans="1:27" ht="15.75" hidden="1" customHeight="1" x14ac:dyDescent="0.15">
      <c r="A94" s="94"/>
      <c r="B94" s="94"/>
      <c r="C94" s="95"/>
      <c r="D94" s="95"/>
      <c r="E94" s="95"/>
      <c r="F94" s="95"/>
      <c r="G94" s="95"/>
      <c r="H94" s="95"/>
      <c r="I94" s="147"/>
      <c r="J94" s="95"/>
      <c r="K94" s="162"/>
      <c r="L94" s="95"/>
      <c r="M94" s="95"/>
      <c r="N94" s="95"/>
      <c r="O94" s="95"/>
      <c r="P94" s="127"/>
      <c r="Q94" s="95"/>
      <c r="R94" s="95"/>
      <c r="S94" s="95"/>
      <c r="T94" s="95"/>
      <c r="U94" s="95"/>
      <c r="V94" s="95"/>
      <c r="W94" s="95"/>
      <c r="X94" s="95"/>
      <c r="Y94" s="95"/>
      <c r="Z94" s="95"/>
    </row>
    <row r="95" spans="1:27" ht="15.75" hidden="1" customHeight="1" x14ac:dyDescent="0.15">
      <c r="A95" s="94"/>
      <c r="B95" s="94"/>
      <c r="C95" s="95"/>
      <c r="D95" s="95"/>
      <c r="E95" s="95"/>
      <c r="F95" s="95"/>
      <c r="G95" s="95"/>
      <c r="H95" s="95"/>
      <c r="I95" s="147"/>
      <c r="J95" s="95"/>
      <c r="K95" s="162"/>
      <c r="L95" s="95"/>
      <c r="M95" s="95"/>
      <c r="N95" s="95"/>
      <c r="O95" s="95"/>
      <c r="P95" s="127"/>
      <c r="Q95" s="95"/>
      <c r="R95" s="95"/>
      <c r="S95" s="95"/>
      <c r="T95" s="95"/>
      <c r="U95" s="95"/>
      <c r="V95" s="95"/>
      <c r="W95" s="95"/>
      <c r="X95" s="95"/>
      <c r="Y95" s="95"/>
      <c r="Z95" s="95"/>
    </row>
    <row r="96" spans="1:27" ht="15.75" hidden="1" customHeight="1" x14ac:dyDescent="0.15">
      <c r="A96" s="94"/>
      <c r="B96" s="94"/>
      <c r="C96" s="95"/>
      <c r="D96" s="95"/>
      <c r="E96" s="95"/>
      <c r="F96" s="95"/>
      <c r="G96" s="95"/>
      <c r="H96" s="95"/>
      <c r="I96" s="147"/>
      <c r="J96" s="95"/>
      <c r="K96" s="162"/>
      <c r="L96" s="95"/>
      <c r="M96" s="95"/>
      <c r="N96" s="95"/>
      <c r="O96" s="95"/>
      <c r="P96" s="127"/>
      <c r="Q96" s="95"/>
      <c r="R96" s="95"/>
      <c r="S96" s="95"/>
      <c r="T96" s="95"/>
      <c r="U96" s="95"/>
      <c r="V96" s="95"/>
      <c r="W96" s="95"/>
      <c r="X96" s="95"/>
      <c r="Y96" s="95"/>
      <c r="Z96" s="95"/>
    </row>
    <row r="97" spans="1:26" ht="15.75" hidden="1" customHeight="1" x14ac:dyDescent="0.15">
      <c r="A97" s="94"/>
      <c r="B97" s="94"/>
      <c r="C97" s="95"/>
      <c r="D97" s="95"/>
      <c r="E97" s="95"/>
      <c r="F97" s="95"/>
      <c r="G97" s="95"/>
      <c r="H97" s="95"/>
      <c r="I97" s="147"/>
      <c r="J97" s="95"/>
      <c r="K97" s="162"/>
      <c r="L97" s="95"/>
      <c r="M97" s="95"/>
      <c r="N97" s="95"/>
      <c r="O97" s="95"/>
      <c r="P97" s="127"/>
      <c r="Q97" s="95"/>
      <c r="R97" s="95"/>
      <c r="S97" s="95"/>
      <c r="T97" s="95"/>
      <c r="U97" s="95"/>
      <c r="V97" s="95"/>
      <c r="W97" s="95"/>
      <c r="X97" s="95"/>
      <c r="Y97" s="95"/>
      <c r="Z97" s="95"/>
    </row>
    <row r="98" spans="1:26" ht="15.75" hidden="1" customHeight="1" x14ac:dyDescent="0.15">
      <c r="A98" s="94"/>
      <c r="B98" s="94"/>
      <c r="C98" s="95"/>
      <c r="D98" s="95"/>
      <c r="E98" s="95"/>
      <c r="F98" s="95"/>
      <c r="G98" s="95"/>
      <c r="H98" s="95"/>
      <c r="I98" s="147"/>
      <c r="J98" s="95"/>
      <c r="K98" s="162"/>
      <c r="L98" s="95"/>
      <c r="M98" s="95"/>
      <c r="N98" s="95"/>
      <c r="O98" s="95"/>
      <c r="P98" s="127"/>
      <c r="Q98" s="95"/>
      <c r="R98" s="95"/>
      <c r="S98" s="95"/>
      <c r="T98" s="95"/>
      <c r="U98" s="95"/>
      <c r="V98" s="95"/>
      <c r="W98" s="95"/>
      <c r="X98" s="95"/>
      <c r="Y98" s="95"/>
      <c r="Z98" s="95"/>
    </row>
    <row r="99" spans="1:26" ht="15.75" hidden="1" customHeight="1" x14ac:dyDescent="0.15">
      <c r="A99" s="94"/>
      <c r="B99" s="94"/>
      <c r="C99" s="95"/>
      <c r="D99" s="95"/>
      <c r="E99" s="95"/>
      <c r="F99" s="95"/>
      <c r="G99" s="95"/>
      <c r="H99" s="95"/>
      <c r="I99" s="147"/>
      <c r="J99" s="95"/>
      <c r="K99" s="162"/>
      <c r="L99" s="95"/>
      <c r="M99" s="95"/>
      <c r="N99" s="95"/>
      <c r="O99" s="95"/>
      <c r="P99" s="127"/>
      <c r="Q99" s="95"/>
      <c r="R99" s="95"/>
      <c r="S99" s="95"/>
      <c r="T99" s="95"/>
      <c r="U99" s="95"/>
      <c r="V99" s="95"/>
      <c r="W99" s="95"/>
      <c r="X99" s="95"/>
      <c r="Y99" s="95"/>
      <c r="Z99" s="95"/>
    </row>
    <row r="100" spans="1:26" ht="15.75" hidden="1" customHeight="1" x14ac:dyDescent="0.15">
      <c r="A100" s="94"/>
      <c r="B100" s="94"/>
      <c r="C100" s="95"/>
      <c r="D100" s="95"/>
      <c r="E100" s="95"/>
      <c r="F100" s="95"/>
      <c r="G100" s="95"/>
      <c r="H100" s="95"/>
      <c r="I100" s="147"/>
      <c r="J100" s="95"/>
      <c r="K100" s="162"/>
      <c r="L100" s="95"/>
      <c r="M100" s="95"/>
      <c r="N100" s="95"/>
      <c r="O100" s="95"/>
      <c r="P100" s="127"/>
      <c r="Q100" s="95"/>
      <c r="R100" s="95"/>
      <c r="S100" s="95"/>
      <c r="T100" s="95"/>
      <c r="U100" s="95"/>
      <c r="V100" s="95"/>
      <c r="W100" s="95"/>
      <c r="X100" s="95"/>
      <c r="Y100" s="95"/>
      <c r="Z100" s="95"/>
    </row>
    <row r="101" spans="1:26" ht="15.75" hidden="1" customHeight="1" x14ac:dyDescent="0.15">
      <c r="A101" s="94"/>
      <c r="B101" s="94"/>
      <c r="C101" s="95"/>
      <c r="D101" s="95"/>
      <c r="E101" s="95"/>
      <c r="F101" s="95"/>
      <c r="G101" s="95"/>
      <c r="H101" s="95"/>
      <c r="I101" s="147"/>
      <c r="J101" s="95"/>
      <c r="K101" s="162"/>
      <c r="L101" s="95"/>
      <c r="M101" s="95"/>
      <c r="N101" s="95"/>
      <c r="O101" s="95"/>
      <c r="P101" s="127"/>
      <c r="Q101" s="95"/>
      <c r="R101" s="95"/>
      <c r="S101" s="95"/>
      <c r="T101" s="95"/>
      <c r="U101" s="95"/>
      <c r="V101" s="95"/>
      <c r="W101" s="95"/>
      <c r="X101" s="95"/>
      <c r="Y101" s="95"/>
      <c r="Z101" s="95"/>
    </row>
    <row r="102" spans="1:26" ht="15.75" hidden="1" customHeight="1" x14ac:dyDescent="0.15">
      <c r="A102" s="94"/>
      <c r="B102" s="94"/>
      <c r="C102" s="95"/>
      <c r="D102" s="95"/>
      <c r="E102" s="95"/>
      <c r="F102" s="95"/>
      <c r="G102" s="95"/>
      <c r="H102" s="95"/>
      <c r="I102" s="147"/>
      <c r="J102" s="95"/>
      <c r="K102" s="162"/>
      <c r="L102" s="95"/>
      <c r="M102" s="95"/>
      <c r="N102" s="95"/>
      <c r="O102" s="95"/>
      <c r="P102" s="127"/>
      <c r="Q102" s="95"/>
      <c r="R102" s="95"/>
      <c r="S102" s="95"/>
      <c r="T102" s="95"/>
      <c r="U102" s="95"/>
      <c r="V102" s="95"/>
      <c r="W102" s="95"/>
      <c r="X102" s="95"/>
      <c r="Y102" s="95"/>
      <c r="Z102" s="95"/>
    </row>
    <row r="103" spans="1:26" ht="15.75" hidden="1" customHeight="1" x14ac:dyDescent="0.15">
      <c r="A103" s="94"/>
      <c r="B103" s="94"/>
      <c r="C103" s="95"/>
      <c r="D103" s="95"/>
      <c r="E103" s="95"/>
      <c r="F103" s="95"/>
      <c r="G103" s="95"/>
      <c r="H103" s="95"/>
      <c r="I103" s="147"/>
      <c r="J103" s="95"/>
      <c r="K103" s="162"/>
      <c r="L103" s="95"/>
      <c r="M103" s="95"/>
      <c r="N103" s="95"/>
      <c r="O103" s="95"/>
      <c r="P103" s="127"/>
      <c r="Q103" s="95"/>
      <c r="R103" s="95"/>
      <c r="S103" s="95"/>
      <c r="T103" s="95"/>
      <c r="U103" s="95"/>
      <c r="V103" s="95"/>
      <c r="W103" s="95"/>
      <c r="X103" s="95"/>
      <c r="Y103" s="95"/>
      <c r="Z103" s="95"/>
    </row>
    <row r="104" spans="1:26" ht="15.75" hidden="1" customHeight="1" x14ac:dyDescent="0.15">
      <c r="A104" s="94"/>
      <c r="B104" s="94"/>
      <c r="C104" s="95"/>
      <c r="D104" s="95"/>
      <c r="E104" s="95"/>
      <c r="F104" s="95"/>
      <c r="G104" s="95"/>
      <c r="H104" s="95"/>
      <c r="I104" s="147"/>
      <c r="J104" s="95"/>
      <c r="K104" s="162"/>
      <c r="L104" s="95"/>
      <c r="M104" s="95"/>
      <c r="N104" s="95"/>
      <c r="O104" s="95"/>
      <c r="P104" s="127"/>
      <c r="Q104" s="95"/>
      <c r="R104" s="95"/>
      <c r="S104" s="95"/>
      <c r="T104" s="95"/>
      <c r="U104" s="95"/>
      <c r="V104" s="95"/>
      <c r="W104" s="95"/>
      <c r="X104" s="95"/>
      <c r="Y104" s="95"/>
      <c r="Z104" s="95"/>
    </row>
    <row r="105" spans="1:26" ht="15.75" hidden="1" customHeight="1" x14ac:dyDescent="0.15">
      <c r="A105" s="94"/>
      <c r="B105" s="94"/>
      <c r="C105" s="95"/>
      <c r="D105" s="95"/>
      <c r="E105" s="95"/>
      <c r="F105" s="95"/>
      <c r="G105" s="95"/>
      <c r="H105" s="95"/>
      <c r="I105" s="147"/>
      <c r="J105" s="95"/>
      <c r="K105" s="162"/>
      <c r="L105" s="95"/>
      <c r="M105" s="95"/>
      <c r="N105" s="95"/>
      <c r="O105" s="95"/>
      <c r="P105" s="127"/>
      <c r="Q105" s="95"/>
      <c r="R105" s="95"/>
      <c r="S105" s="95"/>
      <c r="T105" s="95"/>
      <c r="U105" s="95"/>
      <c r="V105" s="95"/>
      <c r="W105" s="95"/>
      <c r="X105" s="95"/>
      <c r="Y105" s="95"/>
      <c r="Z105" s="95"/>
    </row>
    <row r="106" spans="1:26" ht="15.75" hidden="1" customHeight="1" x14ac:dyDescent="0.15">
      <c r="A106" s="94"/>
      <c r="B106" s="94"/>
      <c r="C106" s="95"/>
      <c r="D106" s="95"/>
      <c r="E106" s="95"/>
      <c r="F106" s="95"/>
      <c r="G106" s="95"/>
      <c r="H106" s="95"/>
      <c r="I106" s="147"/>
      <c r="J106" s="95"/>
      <c r="K106" s="162"/>
      <c r="L106" s="95"/>
      <c r="M106" s="95"/>
      <c r="N106" s="95"/>
      <c r="O106" s="95"/>
      <c r="P106" s="127"/>
      <c r="Q106" s="95"/>
      <c r="R106" s="95"/>
      <c r="S106" s="95"/>
      <c r="T106" s="95"/>
      <c r="U106" s="95"/>
      <c r="V106" s="95"/>
      <c r="W106" s="95"/>
      <c r="X106" s="95"/>
      <c r="Y106" s="95"/>
      <c r="Z106" s="95"/>
    </row>
    <row r="107" spans="1:26" ht="15.75" hidden="1" customHeight="1" x14ac:dyDescent="0.15">
      <c r="A107" s="94"/>
      <c r="B107" s="94"/>
      <c r="C107" s="95"/>
      <c r="D107" s="95"/>
      <c r="E107" s="95"/>
      <c r="F107" s="95"/>
      <c r="G107" s="95"/>
      <c r="H107" s="95"/>
      <c r="I107" s="147"/>
      <c r="J107" s="95"/>
      <c r="K107" s="162"/>
      <c r="L107" s="95"/>
      <c r="M107" s="95"/>
      <c r="N107" s="95"/>
      <c r="O107" s="95"/>
      <c r="P107" s="127"/>
      <c r="Q107" s="95"/>
      <c r="R107" s="95"/>
      <c r="S107" s="95"/>
      <c r="T107" s="95"/>
      <c r="U107" s="95"/>
      <c r="V107" s="95"/>
      <c r="W107" s="95"/>
      <c r="X107" s="95"/>
      <c r="Y107" s="95"/>
      <c r="Z107" s="95"/>
    </row>
    <row r="108" spans="1:26" ht="20.100000000000001" customHeight="1" x14ac:dyDescent="0.15">
      <c r="A108" s="94"/>
      <c r="B108" s="94"/>
      <c r="C108" s="95"/>
      <c r="D108" s="95"/>
      <c r="E108" s="95"/>
      <c r="F108" s="95"/>
      <c r="G108" s="95"/>
      <c r="H108" s="95"/>
      <c r="I108" s="147"/>
      <c r="J108" s="95"/>
      <c r="K108" s="162"/>
      <c r="L108" s="95"/>
      <c r="M108" s="95"/>
      <c r="N108" s="95"/>
      <c r="O108" s="95"/>
      <c r="P108" s="127"/>
      <c r="Q108" s="95"/>
      <c r="R108" s="95"/>
      <c r="S108" s="95"/>
      <c r="T108" s="95"/>
      <c r="U108" s="95"/>
      <c r="V108" s="95"/>
      <c r="W108" s="95"/>
      <c r="X108" s="95"/>
      <c r="Y108" s="95"/>
      <c r="Z108" s="95"/>
    </row>
    <row r="109" spans="1:26" ht="20.100000000000001" customHeight="1" x14ac:dyDescent="0.15">
      <c r="A109" s="94"/>
      <c r="B109" s="94"/>
      <c r="C109" s="111" t="s">
        <v>64</v>
      </c>
      <c r="D109" s="112"/>
      <c r="E109" s="112"/>
      <c r="F109" s="112"/>
      <c r="G109" s="112"/>
      <c r="H109" s="113"/>
      <c r="Q109" s="163"/>
    </row>
    <row r="110" spans="1:26" ht="15" customHeight="1" x14ac:dyDescent="0.15">
      <c r="A110" s="94"/>
      <c r="B110" s="94"/>
      <c r="C110" s="164"/>
      <c r="D110" s="165"/>
      <c r="E110" s="165"/>
      <c r="F110" s="165"/>
      <c r="G110" s="165"/>
      <c r="H110" s="165"/>
      <c r="I110" s="166"/>
      <c r="J110" s="116"/>
      <c r="K110" s="166"/>
      <c r="L110" s="116"/>
      <c r="M110" s="116"/>
      <c r="N110" s="116"/>
      <c r="O110" s="116"/>
      <c r="P110" s="117"/>
      <c r="Q110" s="167"/>
      <c r="R110" s="116"/>
      <c r="S110" s="116"/>
      <c r="T110" s="116"/>
      <c r="U110" s="116"/>
      <c r="V110" s="116"/>
      <c r="W110" s="116"/>
      <c r="X110" s="116"/>
      <c r="Y110" s="116"/>
      <c r="Z110" s="118"/>
    </row>
    <row r="111" spans="1:26" ht="30" customHeight="1" x14ac:dyDescent="0.15">
      <c r="A111" s="94"/>
      <c r="B111" s="94"/>
      <c r="C111" s="164"/>
      <c r="D111" s="168" t="s">
        <v>86</v>
      </c>
      <c r="E111" s="168"/>
      <c r="F111" s="168"/>
      <c r="G111" s="168"/>
      <c r="H111" s="168"/>
      <c r="I111" s="168"/>
      <c r="J111" s="168"/>
      <c r="K111" s="168"/>
      <c r="L111" s="168"/>
      <c r="M111" s="168"/>
      <c r="N111" s="168"/>
      <c r="O111" s="168"/>
      <c r="P111" s="168"/>
      <c r="Q111" s="168"/>
      <c r="R111" s="168"/>
      <c r="S111" s="168"/>
      <c r="T111" s="168"/>
      <c r="U111" s="168"/>
      <c r="V111" s="168"/>
      <c r="W111" s="168"/>
      <c r="X111" s="168"/>
      <c r="Y111" s="168"/>
      <c r="Z111" s="124"/>
    </row>
    <row r="112" spans="1:26" ht="20.100000000000001" customHeight="1" x14ac:dyDescent="0.15">
      <c r="A112" s="94"/>
      <c r="B112" s="94"/>
      <c r="C112" s="119"/>
      <c r="D112" s="120">
        <v>1</v>
      </c>
      <c r="E112" s="88" t="s">
        <v>65</v>
      </c>
      <c r="I112" s="45"/>
      <c r="J112" s="45"/>
      <c r="K112" s="45"/>
      <c r="L112" s="45"/>
      <c r="M112" s="45"/>
      <c r="N112" s="45"/>
      <c r="O112" s="45"/>
      <c r="P112" s="45"/>
      <c r="Q112" s="55"/>
      <c r="R112" s="45"/>
      <c r="S112" s="45"/>
      <c r="T112" s="45"/>
      <c r="U112" s="45"/>
      <c r="V112" s="45"/>
      <c r="W112" s="45"/>
      <c r="X112" s="45"/>
      <c r="Y112" s="45"/>
      <c r="Z112" s="124"/>
    </row>
    <row r="113" spans="1:26" ht="20.100000000000001" customHeight="1" x14ac:dyDescent="0.15">
      <c r="A113" s="94"/>
      <c r="B113" s="94"/>
      <c r="C113" s="119"/>
      <c r="D113" s="120"/>
      <c r="E113" s="95"/>
      <c r="F113" s="95"/>
      <c r="G113" s="95"/>
      <c r="H113" s="95"/>
      <c r="I113" s="132"/>
      <c r="J113" s="128" t="s">
        <v>66</v>
      </c>
      <c r="K113" s="155"/>
      <c r="L113" s="125"/>
      <c r="M113" s="125"/>
      <c r="N113" s="125"/>
      <c r="O113" s="125"/>
      <c r="P113" s="126"/>
      <c r="Q113" s="169"/>
      <c r="R113" s="125"/>
      <c r="S113" s="125"/>
      <c r="T113" s="125"/>
      <c r="U113" s="125"/>
      <c r="V113" s="125"/>
      <c r="W113" s="125"/>
      <c r="X113" s="125"/>
      <c r="Y113" s="125"/>
      <c r="Z113" s="124"/>
    </row>
    <row r="114" spans="1:26" ht="20.100000000000001" customHeight="1" x14ac:dyDescent="0.15">
      <c r="A114" s="94">
        <f>IFERROR(IF(AND(TRIM($I114)&lt;&gt;"", NOT(OR(IFERROR(SEARCH(" ",$I114),0)&gt;0, IFERROR(SEARCH("　",$I114),0)&gt;0))),1001,0),3)</f>
        <v>0</v>
      </c>
      <c r="B114" s="94"/>
      <c r="C114" s="119"/>
      <c r="D114" s="120">
        <f>D112+1</f>
        <v>2</v>
      </c>
      <c r="E114" s="88" t="s">
        <v>67</v>
      </c>
      <c r="I114" s="45"/>
      <c r="J114" s="45"/>
      <c r="K114" s="45"/>
      <c r="L114" s="45"/>
      <c r="M114" s="45"/>
      <c r="N114" s="45"/>
      <c r="O114" s="45"/>
      <c r="P114" s="45"/>
      <c r="Q114" s="45"/>
      <c r="R114" s="45"/>
      <c r="S114" s="45"/>
      <c r="T114" s="45"/>
      <c r="U114" s="45"/>
      <c r="V114" s="45"/>
      <c r="W114" s="45"/>
      <c r="X114" s="45"/>
      <c r="Y114" s="45"/>
      <c r="Z114" s="124"/>
    </row>
    <row r="115" spans="1:26" ht="20.100000000000001" customHeight="1" x14ac:dyDescent="0.15">
      <c r="A115" s="94"/>
      <c r="B115" s="94"/>
      <c r="C115" s="119"/>
      <c r="D115" s="120"/>
      <c r="E115" s="95"/>
      <c r="F115" s="95"/>
      <c r="G115" s="95"/>
      <c r="H115" s="95"/>
      <c r="I115" s="132"/>
      <c r="J115" s="128" t="s">
        <v>46</v>
      </c>
      <c r="K115" s="128"/>
      <c r="L115" s="128"/>
      <c r="M115" s="128"/>
      <c r="N115" s="128"/>
      <c r="O115" s="128"/>
      <c r="P115" s="133"/>
      <c r="Q115" s="128"/>
      <c r="R115" s="128"/>
      <c r="S115" s="128"/>
      <c r="T115" s="128"/>
      <c r="U115" s="128"/>
      <c r="V115" s="128"/>
      <c r="W115" s="128"/>
      <c r="X115" s="128"/>
      <c r="Y115" s="128"/>
      <c r="Z115" s="124"/>
    </row>
    <row r="116" spans="1:26" ht="20.100000000000001" customHeight="1" x14ac:dyDescent="0.15">
      <c r="A116" s="94">
        <f>IFERROR(IF(AND(TRIM($I116)&lt;&gt;"", NOT(OR(IFERROR(SEARCH(" ",$I116),0)&gt;0, IFERROR(SEARCH("　",$I116),0)&gt;0))),1001,0),3)</f>
        <v>0</v>
      </c>
      <c r="B116" s="94"/>
      <c r="C116" s="119"/>
      <c r="D116" s="120">
        <f>D114+1</f>
        <v>3</v>
      </c>
      <c r="E116" s="88" t="s">
        <v>68</v>
      </c>
      <c r="I116" s="45"/>
      <c r="J116" s="45"/>
      <c r="K116" s="45"/>
      <c r="L116" s="45"/>
      <c r="M116" s="45"/>
      <c r="N116" s="45"/>
      <c r="O116" s="45"/>
      <c r="P116" s="45"/>
      <c r="Q116" s="45"/>
      <c r="R116" s="45"/>
      <c r="S116" s="45"/>
      <c r="T116" s="45"/>
      <c r="U116" s="45"/>
      <c r="V116" s="45"/>
      <c r="W116" s="45"/>
      <c r="X116" s="45"/>
      <c r="Y116" s="45"/>
      <c r="Z116" s="124"/>
    </row>
    <row r="117" spans="1:26" ht="20.100000000000001" customHeight="1" x14ac:dyDescent="0.15">
      <c r="A117" s="94"/>
      <c r="B117" s="94"/>
      <c r="C117" s="119"/>
      <c r="D117" s="95"/>
      <c r="E117" s="95"/>
      <c r="F117" s="95"/>
      <c r="G117" s="95"/>
      <c r="H117" s="95"/>
      <c r="I117" s="132"/>
      <c r="J117" s="128" t="s">
        <v>48</v>
      </c>
      <c r="K117" s="128"/>
      <c r="L117" s="128"/>
      <c r="M117" s="128"/>
      <c r="N117" s="128"/>
      <c r="O117" s="128"/>
      <c r="P117" s="133"/>
      <c r="Q117" s="128"/>
      <c r="R117" s="128"/>
      <c r="S117" s="128"/>
      <c r="T117" s="128"/>
      <c r="U117" s="128"/>
      <c r="V117" s="128"/>
      <c r="W117" s="128"/>
      <c r="X117" s="128"/>
      <c r="Y117" s="128"/>
      <c r="Z117" s="124"/>
    </row>
    <row r="118" spans="1:26" ht="20.100000000000001" customHeight="1" x14ac:dyDescent="0.15">
      <c r="A118" s="94"/>
      <c r="B118" s="94"/>
      <c r="C118" s="119"/>
      <c r="D118" s="120">
        <f>D116+1</f>
        <v>4</v>
      </c>
      <c r="E118" s="88" t="s">
        <v>38</v>
      </c>
      <c r="I118" s="47"/>
      <c r="J118" s="48"/>
      <c r="K118" s="48"/>
      <c r="L118" s="48"/>
      <c r="M118" s="48"/>
      <c r="N118" s="95"/>
      <c r="O118" s="95"/>
      <c r="P118" s="127"/>
      <c r="Q118" s="95"/>
      <c r="R118" s="95"/>
      <c r="S118" s="95"/>
      <c r="T118" s="95"/>
      <c r="U118" s="95"/>
      <c r="V118" s="95"/>
      <c r="W118" s="95"/>
      <c r="X118" s="95"/>
      <c r="Y118" s="95"/>
      <c r="Z118" s="124"/>
    </row>
    <row r="119" spans="1:26" ht="20.100000000000001" customHeight="1" x14ac:dyDescent="0.15">
      <c r="A119" s="94"/>
      <c r="B119" s="94"/>
      <c r="C119" s="119"/>
      <c r="D119" s="120"/>
      <c r="E119" s="95"/>
      <c r="F119" s="95"/>
      <c r="G119" s="95"/>
      <c r="H119" s="95"/>
      <c r="I119" s="122"/>
      <c r="J119" s="128" t="s">
        <v>95</v>
      </c>
      <c r="K119" s="125"/>
      <c r="L119" s="125"/>
      <c r="M119" s="125"/>
      <c r="N119" s="125"/>
      <c r="O119" s="125"/>
      <c r="P119" s="126"/>
      <c r="Q119" s="125"/>
      <c r="R119" s="125"/>
      <c r="S119" s="125"/>
      <c r="T119" s="125"/>
      <c r="U119" s="125"/>
      <c r="V119" s="125"/>
      <c r="W119" s="125"/>
      <c r="X119" s="125"/>
      <c r="Y119" s="125"/>
      <c r="Z119" s="124"/>
    </row>
    <row r="120" spans="1:26" ht="20.100000000000001" customHeight="1" x14ac:dyDescent="0.15">
      <c r="A120" s="94">
        <f>IFERROR(IF(AND(TRIM($I120)&lt;&gt;"", AND(OR(ISERROR(FIND("@"&amp;LEFT($I120,3)&amp;"@", 都道府県3))=FALSE, ISERROR(FIND("@"&amp;LEFT($I120,4)&amp;"@",都道府県4))=FALSE))=FALSE),1001,0),3)</f>
        <v>0</v>
      </c>
      <c r="B120" s="94"/>
      <c r="C120" s="119"/>
      <c r="D120" s="120">
        <f>D118+1</f>
        <v>5</v>
      </c>
      <c r="E120" s="88" t="s">
        <v>39</v>
      </c>
      <c r="I120" s="49"/>
      <c r="J120" s="49"/>
      <c r="K120" s="49"/>
      <c r="L120" s="49"/>
      <c r="M120" s="49"/>
      <c r="N120" s="49"/>
      <c r="O120" s="49"/>
      <c r="P120" s="49"/>
      <c r="Q120" s="50"/>
      <c r="R120" s="49"/>
      <c r="S120" s="49"/>
      <c r="T120" s="49"/>
      <c r="U120" s="49"/>
      <c r="V120" s="49"/>
      <c r="W120" s="49"/>
      <c r="X120" s="49"/>
      <c r="Y120" s="49"/>
      <c r="Z120" s="124"/>
    </row>
    <row r="121" spans="1:26" ht="20.100000000000001" customHeight="1" x14ac:dyDescent="0.15">
      <c r="A121" s="94"/>
      <c r="B121" s="94"/>
      <c r="C121" s="119"/>
      <c r="D121" s="120"/>
      <c r="E121" s="95"/>
      <c r="F121" s="95"/>
      <c r="G121" s="95"/>
      <c r="H121" s="95"/>
      <c r="I121" s="122"/>
      <c r="J121" s="128" t="s">
        <v>69</v>
      </c>
      <c r="K121" s="125"/>
      <c r="L121" s="125"/>
      <c r="M121" s="125"/>
      <c r="N121" s="125"/>
      <c r="O121" s="125"/>
      <c r="P121" s="126"/>
      <c r="Q121" s="125"/>
      <c r="R121" s="125"/>
      <c r="S121" s="125"/>
      <c r="T121" s="125"/>
      <c r="U121" s="125"/>
      <c r="V121" s="125"/>
      <c r="W121" s="125"/>
      <c r="X121" s="125"/>
      <c r="Y121" s="125"/>
      <c r="Z121" s="124"/>
    </row>
    <row r="122" spans="1:26" ht="20.100000000000001" customHeight="1" x14ac:dyDescent="0.15">
      <c r="A122" s="94">
        <f>IFERROR(IF(AND(TRIM($I122)&lt;&gt;"", NOT(AND(ISNUMBER(VALUE(SUBSTITUTE($I122,"-",""))), IFERROR(SEARCH("-",$I122),0)&gt;0))),1001,0),3)</f>
        <v>0</v>
      </c>
      <c r="B122" s="94"/>
      <c r="C122" s="119"/>
      <c r="D122" s="120">
        <f>D120+1</f>
        <v>6</v>
      </c>
      <c r="E122" s="88" t="s">
        <v>49</v>
      </c>
      <c r="I122" s="45"/>
      <c r="J122" s="45"/>
      <c r="K122" s="45"/>
      <c r="L122" s="45"/>
      <c r="M122" s="45"/>
      <c r="O122" s="134" t="s">
        <v>50</v>
      </c>
      <c r="P122" s="5"/>
      <c r="Q122" s="88" t="s">
        <v>51</v>
      </c>
      <c r="Y122" s="125"/>
      <c r="Z122" s="124"/>
    </row>
    <row r="123" spans="1:26" ht="20.100000000000001" customHeight="1" x14ac:dyDescent="0.15">
      <c r="A123" s="94"/>
      <c r="B123" s="94"/>
      <c r="C123" s="129"/>
      <c r="D123" s="95"/>
      <c r="E123" s="95"/>
      <c r="F123" s="95"/>
      <c r="G123" s="95"/>
      <c r="H123" s="95"/>
      <c r="I123" s="122"/>
      <c r="J123" s="128" t="s">
        <v>70</v>
      </c>
      <c r="K123" s="125"/>
      <c r="L123" s="125"/>
      <c r="M123" s="125"/>
      <c r="N123" s="125"/>
      <c r="O123" s="125"/>
      <c r="P123" s="126"/>
      <c r="Q123" s="125"/>
      <c r="R123" s="125"/>
      <c r="S123" s="125"/>
      <c r="T123" s="125"/>
      <c r="U123" s="125"/>
      <c r="V123" s="125"/>
      <c r="W123" s="125"/>
      <c r="X123" s="125"/>
      <c r="Y123" s="125"/>
      <c r="Z123" s="124"/>
    </row>
    <row r="124" spans="1:26" ht="20.100000000000001" customHeight="1" x14ac:dyDescent="0.15">
      <c r="A124" s="94">
        <f>IFERROR(IF(AND(TRIM($I124)&lt;&gt;"", NOT(AND(ISNUMBER(VALUE(SUBSTITUTE($I124,"-",""))), IFERROR(SEARCH("-",$I124),0)&gt;0))),1001,0),3)</f>
        <v>0</v>
      </c>
      <c r="B124" s="94"/>
      <c r="C124" s="119"/>
      <c r="D124" s="120">
        <f>D122+1</f>
        <v>7</v>
      </c>
      <c r="E124" s="88" t="s">
        <v>53</v>
      </c>
      <c r="I124" s="45"/>
      <c r="J124" s="45"/>
      <c r="K124" s="45"/>
      <c r="L124" s="45"/>
      <c r="M124" s="45"/>
      <c r="N124" s="125"/>
      <c r="O124" s="125"/>
      <c r="P124" s="126"/>
      <c r="Q124" s="125"/>
      <c r="R124" s="125"/>
      <c r="S124" s="125"/>
      <c r="T124" s="125"/>
      <c r="U124" s="125"/>
      <c r="V124" s="125"/>
      <c r="W124" s="125"/>
      <c r="X124" s="125"/>
      <c r="Y124" s="125"/>
      <c r="Z124" s="124"/>
    </row>
    <row r="125" spans="1:26" ht="20.100000000000001" customHeight="1" x14ac:dyDescent="0.15">
      <c r="A125" s="94"/>
      <c r="B125" s="94"/>
      <c r="C125" s="129"/>
      <c r="D125" s="95"/>
      <c r="E125" s="95"/>
      <c r="F125" s="95"/>
      <c r="G125" s="95"/>
      <c r="H125" s="95"/>
      <c r="I125" s="122"/>
      <c r="J125" s="128" t="s">
        <v>70</v>
      </c>
      <c r="K125" s="125"/>
      <c r="L125" s="125"/>
      <c r="M125" s="125"/>
      <c r="N125" s="125"/>
      <c r="O125" s="125"/>
      <c r="P125" s="126"/>
      <c r="Q125" s="125"/>
      <c r="R125" s="125"/>
      <c r="S125" s="125"/>
      <c r="T125" s="125"/>
      <c r="U125" s="125"/>
      <c r="V125" s="125"/>
      <c r="W125" s="125"/>
      <c r="X125" s="125"/>
      <c r="Y125" s="125"/>
      <c r="Z125" s="124"/>
    </row>
    <row r="126" spans="1:26" ht="20.100000000000001" customHeight="1" x14ac:dyDescent="0.15">
      <c r="A126" s="94">
        <f>IFERROR(IF(AND(TRIM($I126)&lt;&gt;"", NOT(IFERROR(SEARCH("@",$I126),0)&gt;0)),1001,0),3)</f>
        <v>0</v>
      </c>
      <c r="B126" s="94"/>
      <c r="C126" s="119"/>
      <c r="D126" s="120">
        <f>D124+1</f>
        <v>8</v>
      </c>
      <c r="E126" s="88" t="s">
        <v>54</v>
      </c>
      <c r="I126" s="45"/>
      <c r="J126" s="45"/>
      <c r="K126" s="45"/>
      <c r="L126" s="45"/>
      <c r="M126" s="45"/>
      <c r="N126" s="45"/>
      <c r="O126" s="45"/>
      <c r="P126" s="45"/>
      <c r="Q126" s="54"/>
      <c r="R126" s="45"/>
      <c r="S126" s="45"/>
      <c r="T126" s="45"/>
      <c r="U126" s="45"/>
      <c r="V126" s="45"/>
      <c r="W126" s="45"/>
      <c r="X126" s="45"/>
      <c r="Y126" s="45"/>
      <c r="Z126" s="124"/>
    </row>
    <row r="127" spans="1:26" ht="20.100000000000001" customHeight="1" x14ac:dyDescent="0.15">
      <c r="A127" s="94"/>
      <c r="B127" s="94"/>
      <c r="C127" s="129"/>
      <c r="D127" s="95"/>
      <c r="E127" s="95"/>
      <c r="F127" s="95"/>
      <c r="G127" s="95"/>
      <c r="H127" s="95"/>
      <c r="I127" s="122"/>
      <c r="J127" s="135" t="s">
        <v>93</v>
      </c>
      <c r="K127" s="155"/>
      <c r="L127" s="125"/>
      <c r="M127" s="125"/>
      <c r="N127" s="125"/>
      <c r="O127" s="125"/>
      <c r="P127" s="126"/>
      <c r="Q127" s="156"/>
      <c r="R127" s="125"/>
      <c r="S127" s="125"/>
      <c r="T127" s="125"/>
      <c r="U127" s="125"/>
      <c r="V127" s="125"/>
      <c r="W127" s="125"/>
      <c r="X127" s="125"/>
      <c r="Y127" s="125"/>
      <c r="Z127" s="124"/>
    </row>
    <row r="128" spans="1:26" ht="20.100000000000001" customHeight="1" x14ac:dyDescent="0.15">
      <c r="A128" s="94"/>
      <c r="B128" s="94"/>
      <c r="C128" s="141"/>
      <c r="D128" s="142"/>
      <c r="E128" s="142"/>
      <c r="F128" s="142"/>
      <c r="G128" s="142"/>
      <c r="H128" s="142"/>
      <c r="I128" s="144"/>
      <c r="J128" s="143"/>
      <c r="K128" s="144"/>
      <c r="L128" s="143"/>
      <c r="M128" s="143"/>
      <c r="N128" s="143"/>
      <c r="O128" s="143"/>
      <c r="P128" s="145"/>
      <c r="Q128" s="170"/>
      <c r="R128" s="143"/>
      <c r="S128" s="143"/>
      <c r="T128" s="143"/>
      <c r="U128" s="143"/>
      <c r="V128" s="143"/>
      <c r="W128" s="143"/>
      <c r="X128" s="143"/>
      <c r="Y128" s="143"/>
      <c r="Z128" s="146"/>
    </row>
    <row r="129" spans="1:26" ht="20.100000000000001" customHeight="1" x14ac:dyDescent="0.15">
      <c r="A129" s="94"/>
      <c r="B129" s="94"/>
      <c r="C129" s="95"/>
      <c r="D129" s="95"/>
      <c r="E129" s="95"/>
      <c r="F129" s="95"/>
      <c r="G129" s="95"/>
      <c r="H129" s="95"/>
      <c r="I129" s="148"/>
      <c r="J129" s="148"/>
      <c r="K129" s="148"/>
      <c r="L129" s="148"/>
      <c r="M129" s="148"/>
      <c r="N129" s="148"/>
      <c r="O129" s="148"/>
      <c r="P129" s="149"/>
      <c r="Q129" s="171"/>
      <c r="R129" s="148"/>
      <c r="S129" s="148"/>
      <c r="T129" s="148"/>
      <c r="U129" s="148"/>
      <c r="V129" s="148"/>
      <c r="W129" s="148"/>
      <c r="X129" s="148"/>
      <c r="Y129" s="148"/>
      <c r="Z129" s="95"/>
    </row>
    <row r="130" spans="1:26" ht="15.75" hidden="1" customHeight="1" x14ac:dyDescent="0.15">
      <c r="A130" s="94"/>
      <c r="B130" s="94"/>
      <c r="C130" s="95"/>
      <c r="D130" s="95"/>
      <c r="E130" s="95"/>
      <c r="F130" s="95"/>
      <c r="G130" s="95"/>
      <c r="H130" s="95"/>
      <c r="I130" s="148"/>
      <c r="J130" s="148"/>
      <c r="K130" s="148"/>
      <c r="L130" s="148"/>
      <c r="M130" s="148"/>
      <c r="N130" s="148"/>
      <c r="O130" s="148"/>
      <c r="P130" s="149"/>
      <c r="Q130" s="171"/>
      <c r="R130" s="148"/>
      <c r="S130" s="148"/>
      <c r="T130" s="148"/>
      <c r="U130" s="148"/>
      <c r="V130" s="148"/>
      <c r="W130" s="148"/>
      <c r="X130" s="148"/>
      <c r="Y130" s="148"/>
      <c r="Z130" s="95"/>
    </row>
    <row r="131" spans="1:26" ht="15.75" hidden="1" customHeight="1" x14ac:dyDescent="0.15">
      <c r="A131" s="94"/>
      <c r="B131" s="94"/>
      <c r="C131" s="95"/>
      <c r="D131" s="95"/>
      <c r="E131" s="95"/>
      <c r="F131" s="95"/>
      <c r="G131" s="95"/>
      <c r="H131" s="95"/>
      <c r="I131" s="148"/>
      <c r="J131" s="148"/>
      <c r="K131" s="148"/>
      <c r="L131" s="148"/>
      <c r="M131" s="148"/>
      <c r="N131" s="148"/>
      <c r="O131" s="148"/>
      <c r="P131" s="149"/>
      <c r="Q131" s="171"/>
      <c r="R131" s="148"/>
      <c r="S131" s="148"/>
      <c r="T131" s="148"/>
      <c r="U131" s="148"/>
      <c r="V131" s="148"/>
      <c r="W131" s="148"/>
      <c r="X131" s="148"/>
      <c r="Y131" s="148"/>
      <c r="Z131" s="95"/>
    </row>
    <row r="132" spans="1:26" ht="15.75" hidden="1" customHeight="1" x14ac:dyDescent="0.15">
      <c r="A132" s="94"/>
      <c r="B132" s="94"/>
      <c r="C132" s="95"/>
      <c r="D132" s="95"/>
      <c r="E132" s="95"/>
      <c r="F132" s="95"/>
      <c r="G132" s="95"/>
      <c r="H132" s="95"/>
      <c r="I132" s="148"/>
      <c r="J132" s="148"/>
      <c r="K132" s="148"/>
      <c r="L132" s="148"/>
      <c r="M132" s="148"/>
      <c r="N132" s="148"/>
      <c r="O132" s="148"/>
      <c r="P132" s="149"/>
      <c r="Q132" s="171"/>
      <c r="R132" s="148"/>
      <c r="S132" s="148"/>
      <c r="T132" s="148"/>
      <c r="U132" s="148"/>
      <c r="V132" s="148"/>
      <c r="W132" s="148"/>
      <c r="X132" s="148"/>
      <c r="Y132" s="148"/>
      <c r="Z132" s="95"/>
    </row>
    <row r="133" spans="1:26" ht="15.75" hidden="1" customHeight="1" x14ac:dyDescent="0.15">
      <c r="A133" s="94"/>
      <c r="B133" s="94"/>
      <c r="C133" s="95"/>
      <c r="D133" s="95"/>
      <c r="E133" s="95"/>
      <c r="F133" s="95"/>
      <c r="G133" s="95"/>
      <c r="H133" s="95"/>
      <c r="I133" s="148"/>
      <c r="J133" s="148"/>
      <c r="K133" s="148"/>
      <c r="L133" s="148"/>
      <c r="M133" s="148"/>
      <c r="N133" s="148"/>
      <c r="O133" s="148"/>
      <c r="P133" s="149"/>
      <c r="Q133" s="171"/>
      <c r="R133" s="148"/>
      <c r="S133" s="148"/>
      <c r="T133" s="148"/>
      <c r="U133" s="148"/>
      <c r="V133" s="148"/>
      <c r="W133" s="148"/>
      <c r="X133" s="148"/>
      <c r="Y133" s="148"/>
      <c r="Z133" s="95"/>
    </row>
    <row r="134" spans="1:26" ht="15.75" hidden="1" customHeight="1" x14ac:dyDescent="0.15">
      <c r="A134" s="94"/>
      <c r="B134" s="94"/>
      <c r="C134" s="95"/>
      <c r="D134" s="95"/>
      <c r="E134" s="95"/>
      <c r="F134" s="95"/>
      <c r="G134" s="95"/>
      <c r="H134" s="95"/>
      <c r="I134" s="148"/>
      <c r="J134" s="148"/>
      <c r="K134" s="148"/>
      <c r="L134" s="148"/>
      <c r="M134" s="148"/>
      <c r="N134" s="148"/>
      <c r="O134" s="148"/>
      <c r="P134" s="149"/>
      <c r="Q134" s="171"/>
      <c r="R134" s="148"/>
      <c r="S134" s="148"/>
      <c r="T134" s="148"/>
      <c r="U134" s="148"/>
      <c r="V134" s="148"/>
      <c r="W134" s="148"/>
      <c r="X134" s="148"/>
      <c r="Y134" s="148"/>
      <c r="Z134" s="95"/>
    </row>
    <row r="135" spans="1:26" ht="15.75" hidden="1" customHeight="1" x14ac:dyDescent="0.15">
      <c r="A135" s="94"/>
      <c r="B135" s="94"/>
      <c r="C135" s="95"/>
      <c r="D135" s="95"/>
      <c r="E135" s="95"/>
      <c r="F135" s="95"/>
      <c r="G135" s="95"/>
      <c r="H135" s="95"/>
      <c r="I135" s="148"/>
      <c r="J135" s="148"/>
      <c r="K135" s="148"/>
      <c r="L135" s="148"/>
      <c r="M135" s="148"/>
      <c r="N135" s="148"/>
      <c r="O135" s="148"/>
      <c r="P135" s="149"/>
      <c r="Q135" s="171"/>
      <c r="R135" s="148"/>
      <c r="S135" s="148"/>
      <c r="T135" s="148"/>
      <c r="U135" s="148"/>
      <c r="V135" s="148"/>
      <c r="W135" s="148"/>
      <c r="X135" s="148"/>
      <c r="Y135" s="148"/>
      <c r="Z135" s="95"/>
    </row>
    <row r="136" spans="1:26" ht="15.75" hidden="1" customHeight="1" x14ac:dyDescent="0.15">
      <c r="A136" s="94"/>
      <c r="B136" s="94"/>
      <c r="C136" s="95"/>
      <c r="D136" s="95"/>
      <c r="E136" s="95"/>
      <c r="F136" s="95"/>
      <c r="G136" s="95"/>
      <c r="H136" s="95"/>
      <c r="I136" s="148"/>
      <c r="J136" s="148"/>
      <c r="K136" s="148"/>
      <c r="L136" s="148"/>
      <c r="M136" s="148"/>
      <c r="N136" s="148"/>
      <c r="O136" s="148"/>
      <c r="P136" s="149"/>
      <c r="Q136" s="171"/>
      <c r="R136" s="148"/>
      <c r="S136" s="148"/>
      <c r="T136" s="148"/>
      <c r="U136" s="148"/>
      <c r="V136" s="148"/>
      <c r="W136" s="148"/>
      <c r="X136" s="148"/>
      <c r="Y136" s="148"/>
      <c r="Z136" s="95"/>
    </row>
    <row r="137" spans="1:26" ht="15.75" hidden="1" customHeight="1" x14ac:dyDescent="0.15">
      <c r="A137" s="94"/>
      <c r="B137" s="94"/>
      <c r="C137" s="95"/>
      <c r="D137" s="95"/>
      <c r="E137" s="95"/>
      <c r="F137" s="95"/>
      <c r="G137" s="95"/>
      <c r="H137" s="95"/>
      <c r="I137" s="148"/>
      <c r="J137" s="148"/>
      <c r="K137" s="148"/>
      <c r="L137" s="148"/>
      <c r="M137" s="148"/>
      <c r="N137" s="148"/>
      <c r="O137" s="148"/>
      <c r="P137" s="149"/>
      <c r="Q137" s="171"/>
      <c r="R137" s="148"/>
      <c r="S137" s="148"/>
      <c r="T137" s="148"/>
      <c r="U137" s="148"/>
      <c r="V137" s="148"/>
      <c r="W137" s="148"/>
      <c r="X137" s="148"/>
      <c r="Y137" s="148"/>
      <c r="Z137" s="95"/>
    </row>
    <row r="138" spans="1:26" ht="15.75" hidden="1" customHeight="1" x14ac:dyDescent="0.15">
      <c r="A138" s="94"/>
      <c r="B138" s="94"/>
      <c r="C138" s="95"/>
      <c r="D138" s="95"/>
      <c r="E138" s="95"/>
      <c r="F138" s="95"/>
      <c r="G138" s="95"/>
      <c r="H138" s="95"/>
      <c r="I138" s="148"/>
      <c r="J138" s="148"/>
      <c r="K138" s="148"/>
      <c r="L138" s="148"/>
      <c r="M138" s="148"/>
      <c r="N138" s="148"/>
      <c r="O138" s="148"/>
      <c r="P138" s="149"/>
      <c r="Q138" s="171"/>
      <c r="R138" s="148"/>
      <c r="S138" s="148"/>
      <c r="T138" s="148"/>
      <c r="U138" s="148"/>
      <c r="V138" s="148"/>
      <c r="W138" s="148"/>
      <c r="X138" s="148"/>
      <c r="Y138" s="148"/>
      <c r="Z138" s="95"/>
    </row>
    <row r="139" spans="1:26" ht="15.75" hidden="1" customHeight="1" x14ac:dyDescent="0.15">
      <c r="A139" s="94"/>
      <c r="B139" s="94"/>
      <c r="C139" s="95"/>
      <c r="D139" s="95"/>
      <c r="E139" s="95"/>
      <c r="F139" s="95"/>
      <c r="G139" s="95"/>
      <c r="H139" s="95"/>
      <c r="I139" s="148"/>
      <c r="J139" s="148"/>
      <c r="K139" s="148"/>
      <c r="L139" s="148"/>
      <c r="M139" s="148"/>
      <c r="N139" s="148"/>
      <c r="O139" s="148"/>
      <c r="P139" s="149"/>
      <c r="Q139" s="171"/>
      <c r="R139" s="148"/>
      <c r="S139" s="148"/>
      <c r="T139" s="148"/>
      <c r="U139" s="148"/>
      <c r="V139" s="148"/>
      <c r="W139" s="148"/>
      <c r="X139" s="148"/>
      <c r="Y139" s="148"/>
      <c r="Z139" s="95"/>
    </row>
    <row r="140" spans="1:26" ht="15.75" hidden="1" customHeight="1" x14ac:dyDescent="0.15">
      <c r="A140" s="94"/>
      <c r="B140" s="94"/>
      <c r="C140" s="95"/>
      <c r="D140" s="95"/>
      <c r="E140" s="95"/>
      <c r="F140" s="95"/>
      <c r="G140" s="95"/>
      <c r="H140" s="95"/>
      <c r="I140" s="148"/>
      <c r="J140" s="148"/>
      <c r="K140" s="148"/>
      <c r="L140" s="148"/>
      <c r="M140" s="148"/>
      <c r="N140" s="148"/>
      <c r="O140" s="148"/>
      <c r="P140" s="149"/>
      <c r="Q140" s="171"/>
      <c r="R140" s="148"/>
      <c r="S140" s="148"/>
      <c r="T140" s="148"/>
      <c r="U140" s="148"/>
      <c r="V140" s="148"/>
      <c r="W140" s="148"/>
      <c r="X140" s="148"/>
      <c r="Y140" s="148"/>
      <c r="Z140" s="95"/>
    </row>
    <row r="141" spans="1:26" ht="15.75" hidden="1" customHeight="1" x14ac:dyDescent="0.15">
      <c r="A141" s="94"/>
      <c r="B141" s="94"/>
      <c r="C141" s="95"/>
      <c r="D141" s="95"/>
      <c r="E141" s="95"/>
      <c r="F141" s="95"/>
      <c r="G141" s="95"/>
      <c r="H141" s="95"/>
      <c r="I141" s="148"/>
      <c r="J141" s="148"/>
      <c r="K141" s="148"/>
      <c r="L141" s="148"/>
      <c r="M141" s="148"/>
      <c r="N141" s="148"/>
      <c r="O141" s="148"/>
      <c r="P141" s="149"/>
      <c r="Q141" s="171"/>
      <c r="R141" s="148"/>
      <c r="S141" s="148"/>
      <c r="T141" s="148"/>
      <c r="U141" s="148"/>
      <c r="V141" s="148"/>
      <c r="W141" s="148"/>
      <c r="X141" s="148"/>
      <c r="Y141" s="148"/>
      <c r="Z141" s="95"/>
    </row>
    <row r="142" spans="1:26" ht="15.75" hidden="1" customHeight="1" x14ac:dyDescent="0.15">
      <c r="A142" s="94"/>
      <c r="B142" s="94"/>
      <c r="C142" s="95"/>
      <c r="D142" s="95"/>
      <c r="E142" s="95"/>
      <c r="F142" s="95"/>
      <c r="G142" s="95"/>
      <c r="H142" s="95"/>
      <c r="I142" s="148"/>
      <c r="J142" s="148"/>
      <c r="K142" s="148"/>
      <c r="L142" s="148"/>
      <c r="M142" s="148"/>
      <c r="N142" s="148"/>
      <c r="O142" s="148"/>
      <c r="P142" s="149"/>
      <c r="Q142" s="171"/>
      <c r="R142" s="148"/>
      <c r="S142" s="148"/>
      <c r="T142" s="148"/>
      <c r="U142" s="148"/>
      <c r="V142" s="148"/>
      <c r="W142" s="148"/>
      <c r="X142" s="148"/>
      <c r="Y142" s="148"/>
      <c r="Z142" s="95"/>
    </row>
    <row r="143" spans="1:26" ht="15.75" hidden="1" customHeight="1" x14ac:dyDescent="0.15">
      <c r="A143" s="94"/>
      <c r="B143" s="94"/>
      <c r="C143" s="95"/>
      <c r="D143" s="95"/>
      <c r="E143" s="95"/>
      <c r="F143" s="95"/>
      <c r="G143" s="95"/>
      <c r="H143" s="95"/>
      <c r="I143" s="148"/>
      <c r="J143" s="148"/>
      <c r="K143" s="148"/>
      <c r="L143" s="148"/>
      <c r="M143" s="148"/>
      <c r="N143" s="148"/>
      <c r="O143" s="148"/>
      <c r="P143" s="149"/>
      <c r="Q143" s="171"/>
      <c r="R143" s="148"/>
      <c r="S143" s="148"/>
      <c r="T143" s="148"/>
      <c r="U143" s="148"/>
      <c r="V143" s="148"/>
      <c r="W143" s="148"/>
      <c r="X143" s="148"/>
      <c r="Y143" s="148"/>
      <c r="Z143" s="95"/>
    </row>
    <row r="144" spans="1:26" ht="15.75" hidden="1" customHeight="1" x14ac:dyDescent="0.15">
      <c r="A144" s="94"/>
      <c r="B144" s="94"/>
      <c r="C144" s="95"/>
      <c r="D144" s="95"/>
      <c r="E144" s="95"/>
      <c r="F144" s="95"/>
      <c r="G144" s="95"/>
      <c r="H144" s="95"/>
      <c r="I144" s="148"/>
      <c r="J144" s="148"/>
      <c r="K144" s="148"/>
      <c r="L144" s="148"/>
      <c r="M144" s="148"/>
      <c r="N144" s="148"/>
      <c r="O144" s="148"/>
      <c r="P144" s="149"/>
      <c r="Q144" s="171"/>
      <c r="R144" s="148"/>
      <c r="S144" s="148"/>
      <c r="T144" s="148"/>
      <c r="U144" s="148"/>
      <c r="V144" s="148"/>
      <c r="W144" s="148"/>
      <c r="X144" s="148"/>
      <c r="Y144" s="148"/>
      <c r="Z144" s="95"/>
    </row>
    <row r="145" spans="1:26" ht="15.75" hidden="1" customHeight="1" x14ac:dyDescent="0.15">
      <c r="A145" s="94"/>
      <c r="B145" s="94"/>
      <c r="C145" s="95"/>
      <c r="D145" s="95"/>
      <c r="E145" s="95"/>
      <c r="F145" s="95"/>
      <c r="G145" s="95"/>
      <c r="H145" s="95"/>
      <c r="I145" s="148"/>
      <c r="J145" s="148"/>
      <c r="K145" s="148"/>
      <c r="L145" s="148"/>
      <c r="M145" s="148"/>
      <c r="N145" s="148"/>
      <c r="O145" s="148"/>
      <c r="P145" s="149"/>
      <c r="Q145" s="171"/>
      <c r="R145" s="148"/>
      <c r="S145" s="148"/>
      <c r="T145" s="148"/>
      <c r="U145" s="148"/>
      <c r="V145" s="148"/>
      <c r="W145" s="148"/>
      <c r="X145" s="148"/>
      <c r="Y145" s="148"/>
      <c r="Z145" s="95"/>
    </row>
    <row r="146" spans="1:26" ht="15.75" hidden="1" customHeight="1" x14ac:dyDescent="0.15">
      <c r="A146" s="94"/>
      <c r="B146" s="94"/>
      <c r="C146" s="95"/>
      <c r="D146" s="95"/>
      <c r="E146" s="95"/>
      <c r="F146" s="95"/>
      <c r="G146" s="95"/>
      <c r="H146" s="95"/>
      <c r="I146" s="148"/>
      <c r="J146" s="148"/>
      <c r="K146" s="148"/>
      <c r="L146" s="148"/>
      <c r="M146" s="148"/>
      <c r="N146" s="148"/>
      <c r="O146" s="148"/>
      <c r="P146" s="149"/>
      <c r="Q146" s="171"/>
      <c r="R146" s="148"/>
      <c r="S146" s="148"/>
      <c r="T146" s="148"/>
      <c r="U146" s="148"/>
      <c r="V146" s="148"/>
      <c r="W146" s="148"/>
      <c r="X146" s="148"/>
      <c r="Y146" s="148"/>
      <c r="Z146" s="95"/>
    </row>
    <row r="147" spans="1:26" ht="15.75" hidden="1" customHeight="1" x14ac:dyDescent="0.15">
      <c r="A147" s="94"/>
      <c r="B147" s="94"/>
      <c r="C147" s="95"/>
      <c r="D147" s="95"/>
      <c r="E147" s="95"/>
      <c r="F147" s="95"/>
      <c r="G147" s="95"/>
      <c r="H147" s="95"/>
      <c r="I147" s="148"/>
      <c r="J147" s="148"/>
      <c r="K147" s="148"/>
      <c r="L147" s="148"/>
      <c r="M147" s="148"/>
      <c r="N147" s="148"/>
      <c r="O147" s="148"/>
      <c r="P147" s="149"/>
      <c r="Q147" s="171"/>
      <c r="R147" s="148"/>
      <c r="S147" s="148"/>
      <c r="T147" s="148"/>
      <c r="U147" s="148"/>
      <c r="V147" s="148"/>
      <c r="W147" s="148"/>
      <c r="X147" s="148"/>
      <c r="Y147" s="148"/>
      <c r="Z147" s="95"/>
    </row>
    <row r="148" spans="1:26" ht="15.75" hidden="1" customHeight="1" x14ac:dyDescent="0.15">
      <c r="A148" s="94"/>
      <c r="B148" s="94"/>
      <c r="C148" s="95"/>
      <c r="D148" s="95"/>
      <c r="E148" s="95"/>
      <c r="F148" s="95"/>
      <c r="G148" s="95"/>
      <c r="H148" s="95"/>
      <c r="I148" s="148"/>
      <c r="J148" s="148"/>
      <c r="K148" s="148"/>
      <c r="L148" s="148"/>
      <c r="M148" s="148"/>
      <c r="N148" s="148"/>
      <c r="O148" s="148"/>
      <c r="P148" s="149"/>
      <c r="Q148" s="171"/>
      <c r="R148" s="148"/>
      <c r="S148" s="148"/>
      <c r="T148" s="148"/>
      <c r="U148" s="148"/>
      <c r="V148" s="148"/>
      <c r="W148" s="148"/>
      <c r="X148" s="148"/>
      <c r="Y148" s="148"/>
      <c r="Z148" s="95"/>
    </row>
    <row r="149" spans="1:26" ht="20.100000000000001" customHeight="1" x14ac:dyDescent="0.15">
      <c r="A149" s="94"/>
      <c r="B149" s="94"/>
      <c r="C149" s="95"/>
      <c r="D149" s="95"/>
      <c r="E149" s="95"/>
      <c r="F149" s="95"/>
      <c r="G149" s="95"/>
      <c r="H149" s="95"/>
      <c r="I149" s="148"/>
      <c r="J149" s="95"/>
      <c r="K149" s="95"/>
      <c r="L149" s="95"/>
      <c r="M149" s="95"/>
      <c r="N149" s="95"/>
      <c r="O149" s="95"/>
      <c r="P149" s="127"/>
      <c r="Q149" s="172"/>
      <c r="R149" s="95"/>
      <c r="S149" s="95"/>
      <c r="T149" s="95"/>
      <c r="U149" s="95"/>
      <c r="V149" s="95"/>
      <c r="W149" s="95"/>
      <c r="X149" s="95"/>
      <c r="Y149" s="95"/>
      <c r="Z149" s="95"/>
    </row>
    <row r="150" spans="1:26" ht="20.100000000000001" customHeight="1" x14ac:dyDescent="0.15">
      <c r="A150" s="94"/>
      <c r="B150" s="94"/>
      <c r="C150" s="111" t="s">
        <v>71</v>
      </c>
      <c r="D150" s="112"/>
      <c r="E150" s="112"/>
      <c r="F150" s="112"/>
      <c r="G150" s="112"/>
      <c r="H150" s="113"/>
      <c r="I150" s="150"/>
      <c r="K150" s="150"/>
    </row>
    <row r="151" spans="1:26" ht="20.100000000000001" customHeight="1" x14ac:dyDescent="0.15">
      <c r="A151" s="94"/>
      <c r="B151" s="94"/>
      <c r="C151" s="114"/>
      <c r="D151" s="115"/>
      <c r="E151" s="115"/>
      <c r="F151" s="115"/>
      <c r="G151" s="115"/>
      <c r="H151" s="115"/>
      <c r="I151" s="116"/>
      <c r="J151" s="116"/>
      <c r="K151" s="116"/>
      <c r="L151" s="116"/>
      <c r="M151" s="116"/>
      <c r="N151" s="116"/>
      <c r="O151" s="116"/>
      <c r="P151" s="117"/>
      <c r="Q151" s="116"/>
      <c r="R151" s="116"/>
      <c r="S151" s="116"/>
      <c r="T151" s="116"/>
      <c r="U151" s="116"/>
      <c r="V151" s="116"/>
      <c r="W151" s="116"/>
      <c r="X151" s="116"/>
      <c r="Y151" s="116"/>
      <c r="Z151" s="118"/>
    </row>
    <row r="152" spans="1:26" ht="20.100000000000001" customHeight="1" x14ac:dyDescent="0.15">
      <c r="A152" s="94"/>
      <c r="B152" s="94"/>
      <c r="C152" s="114"/>
      <c r="D152" s="173" t="s">
        <v>72</v>
      </c>
      <c r="E152" s="151"/>
      <c r="F152" s="151"/>
      <c r="G152" s="151"/>
      <c r="H152" s="151"/>
      <c r="I152" s="151"/>
      <c r="J152" s="151"/>
      <c r="K152" s="151"/>
      <c r="L152" s="151"/>
      <c r="M152" s="151"/>
      <c r="N152" s="151"/>
      <c r="O152" s="151"/>
      <c r="P152" s="152"/>
      <c r="Q152" s="151"/>
      <c r="R152" s="151"/>
      <c r="S152" s="151"/>
      <c r="T152" s="151"/>
      <c r="U152" s="151"/>
      <c r="V152" s="151"/>
      <c r="W152" s="151"/>
      <c r="X152" s="125"/>
      <c r="Y152" s="95"/>
      <c r="Z152" s="124"/>
    </row>
    <row r="153" spans="1:26" ht="20.100000000000001" customHeight="1" x14ac:dyDescent="0.15">
      <c r="A153" s="94">
        <f>IFERROR(IF(AND($I153&lt;&gt;"しない", $I153&lt;&gt;"する"),1001,0),3)</f>
        <v>0</v>
      </c>
      <c r="B153" s="94"/>
      <c r="C153" s="119"/>
      <c r="D153" s="120">
        <v>1</v>
      </c>
      <c r="E153" s="95" t="s">
        <v>73</v>
      </c>
      <c r="F153" s="95"/>
      <c r="G153" s="95"/>
      <c r="H153" s="95"/>
      <c r="I153" s="45" t="s">
        <v>74</v>
      </c>
      <c r="J153" s="46"/>
      <c r="K153" s="46"/>
      <c r="L153" s="46"/>
      <c r="M153" s="46"/>
      <c r="N153" s="95"/>
      <c r="O153" s="95"/>
      <c r="P153" s="127"/>
      <c r="Q153" s="95"/>
      <c r="R153" s="95"/>
      <c r="S153" s="95"/>
      <c r="T153" s="95"/>
      <c r="U153" s="95"/>
      <c r="Z153" s="174"/>
    </row>
    <row r="154" spans="1:26" ht="20.100000000000001" customHeight="1" x14ac:dyDescent="0.15">
      <c r="A154" s="94"/>
      <c r="B154" s="94"/>
      <c r="C154" s="129"/>
      <c r="D154" s="95"/>
      <c r="E154" s="95"/>
      <c r="F154" s="95"/>
      <c r="G154" s="95"/>
      <c r="H154" s="95"/>
      <c r="I154" s="175"/>
      <c r="J154" s="128" t="s">
        <v>9</v>
      </c>
      <c r="K154" s="128"/>
      <c r="L154" s="128"/>
      <c r="M154" s="128"/>
      <c r="N154" s="128"/>
      <c r="O154" s="128"/>
      <c r="P154" s="133"/>
      <c r="Q154" s="128"/>
      <c r="R154" s="128"/>
      <c r="S154" s="128"/>
      <c r="T154" s="128"/>
      <c r="U154" s="95"/>
      <c r="Z154" s="174"/>
    </row>
    <row r="155" spans="1:26" ht="20.100000000000001" customHeight="1" x14ac:dyDescent="0.15">
      <c r="A155" s="94">
        <f>IFERROR(IF(AND($I153="する",OR(TRIM($I155)="", NOT(OR(IFERROR(SEARCH(" ",$I155),0)&gt;0, IFERROR(SEARCH("　",$I155),0)&gt;0)))),1001,0),3)</f>
        <v>0</v>
      </c>
      <c r="B155" s="94"/>
      <c r="C155" s="119"/>
      <c r="D155" s="120">
        <v>2</v>
      </c>
      <c r="E155" s="88" t="s">
        <v>67</v>
      </c>
      <c r="I155" s="45"/>
      <c r="J155" s="45"/>
      <c r="K155" s="45"/>
      <c r="L155" s="45"/>
      <c r="M155" s="45"/>
      <c r="N155" s="45"/>
      <c r="O155" s="45"/>
      <c r="P155" s="45"/>
      <c r="Q155" s="45"/>
      <c r="R155" s="45"/>
      <c r="S155" s="45"/>
      <c r="T155" s="45"/>
      <c r="U155" s="45"/>
      <c r="V155" s="45"/>
      <c r="W155" s="45"/>
      <c r="X155" s="45"/>
      <c r="Y155" s="45"/>
      <c r="Z155" s="124"/>
    </row>
    <row r="156" spans="1:26" ht="20.100000000000001" customHeight="1" x14ac:dyDescent="0.15">
      <c r="A156" s="94"/>
      <c r="B156" s="94"/>
      <c r="C156" s="119"/>
      <c r="D156" s="120"/>
      <c r="E156" s="95"/>
      <c r="F156" s="95"/>
      <c r="G156" s="95"/>
      <c r="H156" s="95"/>
      <c r="I156" s="132"/>
      <c r="J156" s="128" t="s">
        <v>46</v>
      </c>
      <c r="K156" s="128"/>
      <c r="L156" s="128"/>
      <c r="M156" s="128"/>
      <c r="N156" s="128"/>
      <c r="O156" s="128"/>
      <c r="P156" s="133"/>
      <c r="Q156" s="128"/>
      <c r="R156" s="128"/>
      <c r="S156" s="128"/>
      <c r="T156" s="128"/>
      <c r="U156" s="128"/>
      <c r="V156" s="128"/>
      <c r="W156" s="128"/>
      <c r="X156" s="128"/>
      <c r="Y156" s="128"/>
      <c r="Z156" s="124"/>
    </row>
    <row r="157" spans="1:26" ht="20.100000000000001" customHeight="1" x14ac:dyDescent="0.15">
      <c r="A157" s="94">
        <f>IFERROR(IF(AND($I153="する",OR(TRIM($I157)="", NOT(OR(IFERROR(SEARCH(" ",$I157),0)&gt;0, IFERROR(SEARCH("　",$I157),0)&gt;0)))),1001,0),3)</f>
        <v>0</v>
      </c>
      <c r="B157" s="94"/>
      <c r="C157" s="119"/>
      <c r="D157" s="120">
        <v>3</v>
      </c>
      <c r="E157" s="88" t="s">
        <v>68</v>
      </c>
      <c r="I157" s="45"/>
      <c r="J157" s="45"/>
      <c r="K157" s="45"/>
      <c r="L157" s="45"/>
      <c r="M157" s="45"/>
      <c r="N157" s="45"/>
      <c r="O157" s="45"/>
      <c r="P157" s="45"/>
      <c r="Q157" s="45"/>
      <c r="R157" s="45"/>
      <c r="S157" s="45"/>
      <c r="T157" s="45"/>
      <c r="U157" s="45"/>
      <c r="V157" s="45"/>
      <c r="W157" s="45"/>
      <c r="X157" s="45"/>
      <c r="Y157" s="45"/>
      <c r="Z157" s="124"/>
    </row>
    <row r="158" spans="1:26" ht="20.100000000000001" customHeight="1" x14ac:dyDescent="0.15">
      <c r="A158" s="94"/>
      <c r="B158" s="94"/>
      <c r="C158" s="129"/>
      <c r="D158" s="95"/>
      <c r="E158" s="95"/>
      <c r="F158" s="95"/>
      <c r="G158" s="95"/>
      <c r="H158" s="95"/>
      <c r="I158" s="132"/>
      <c r="J158" s="128" t="s">
        <v>48</v>
      </c>
      <c r="K158" s="128"/>
      <c r="L158" s="128"/>
      <c r="M158" s="128"/>
      <c r="N158" s="128"/>
      <c r="O158" s="128"/>
      <c r="P158" s="133"/>
      <c r="Q158" s="128"/>
      <c r="R158" s="128"/>
      <c r="S158" s="128"/>
      <c r="T158" s="128"/>
      <c r="U158" s="128"/>
      <c r="V158" s="128"/>
      <c r="W158" s="128"/>
      <c r="X158" s="128"/>
      <c r="Y158" s="128"/>
      <c r="Z158" s="124"/>
    </row>
    <row r="159" spans="1:26" ht="20.100000000000001" customHeight="1" x14ac:dyDescent="0.15">
      <c r="A159" s="94">
        <f>IFERROR(IF(AND($I153="する",OR(TRIM($I159)="", LEN($I159)&lt;&gt;8, NOT(ISNUMBER(VALUE($I159))), IFERROR(SEARCH("-", $I159),0)&gt;0)),1001,0),3)</f>
        <v>0</v>
      </c>
      <c r="B159" s="94"/>
      <c r="C159" s="119"/>
      <c r="D159" s="120">
        <v>4</v>
      </c>
      <c r="E159" s="88" t="s">
        <v>75</v>
      </c>
      <c r="I159" s="45"/>
      <c r="J159" s="45"/>
      <c r="K159" s="45"/>
      <c r="L159" s="45"/>
      <c r="M159" s="45"/>
      <c r="N159" s="95"/>
      <c r="O159" s="95"/>
      <c r="P159" s="127"/>
      <c r="Q159" s="95"/>
      <c r="R159" s="95"/>
      <c r="S159" s="95"/>
      <c r="T159" s="95"/>
      <c r="U159" s="95"/>
      <c r="V159" s="95"/>
      <c r="W159" s="95"/>
      <c r="X159" s="95"/>
      <c r="Y159" s="95"/>
      <c r="Z159" s="124"/>
    </row>
    <row r="160" spans="1:26" ht="20.100000000000001" customHeight="1" x14ac:dyDescent="0.15">
      <c r="A160" s="94"/>
      <c r="B160" s="94"/>
      <c r="C160" s="129"/>
      <c r="D160" s="95"/>
      <c r="E160" s="95"/>
      <c r="F160" s="95"/>
      <c r="G160" s="95"/>
      <c r="H160" s="95"/>
      <c r="I160" s="122"/>
      <c r="J160" s="128" t="s">
        <v>84</v>
      </c>
      <c r="K160" s="125"/>
      <c r="L160" s="125"/>
      <c r="M160" s="125"/>
      <c r="N160" s="125"/>
      <c r="O160" s="125"/>
      <c r="P160" s="126"/>
      <c r="Q160" s="125"/>
      <c r="R160" s="125"/>
      <c r="S160" s="125"/>
      <c r="T160" s="125"/>
      <c r="U160" s="125"/>
      <c r="V160" s="125"/>
      <c r="W160" s="125"/>
      <c r="X160" s="125"/>
      <c r="Y160" s="125"/>
      <c r="Z160" s="124"/>
    </row>
    <row r="161" spans="1:27" ht="20.100000000000001" customHeight="1" x14ac:dyDescent="0.15">
      <c r="A161" s="94">
        <f>IFERROR(IF(AND($I153="する",TRIM($I161)=""),1001,0),3)</f>
        <v>0</v>
      </c>
      <c r="B161" s="94"/>
      <c r="C161" s="119"/>
      <c r="D161" s="120">
        <v>5</v>
      </c>
      <c r="E161" s="88" t="s">
        <v>38</v>
      </c>
      <c r="I161" s="47"/>
      <c r="J161" s="48"/>
      <c r="K161" s="48"/>
      <c r="L161" s="48"/>
      <c r="M161" s="48"/>
      <c r="N161" s="95"/>
      <c r="O161" s="95"/>
      <c r="P161" s="127"/>
      <c r="Q161" s="95"/>
      <c r="R161" s="95"/>
      <c r="S161" s="95"/>
      <c r="T161" s="95"/>
      <c r="U161" s="95"/>
      <c r="V161" s="95"/>
      <c r="W161" s="95"/>
      <c r="X161" s="95"/>
      <c r="Y161" s="95"/>
      <c r="Z161" s="124"/>
    </row>
    <row r="162" spans="1:27" ht="20.100000000000001" customHeight="1" x14ac:dyDescent="0.15">
      <c r="A162" s="94"/>
      <c r="B162" s="94"/>
      <c r="C162" s="119"/>
      <c r="D162" s="120"/>
      <c r="E162" s="95"/>
      <c r="F162" s="95"/>
      <c r="G162" s="95"/>
      <c r="H162" s="95"/>
      <c r="I162" s="122"/>
      <c r="J162" s="128" t="s">
        <v>94</v>
      </c>
      <c r="K162" s="125"/>
      <c r="L162" s="125"/>
      <c r="M162" s="125"/>
      <c r="N162" s="125"/>
      <c r="O162" s="125"/>
      <c r="P162" s="126"/>
      <c r="Q162" s="125"/>
      <c r="R162" s="125"/>
      <c r="S162" s="125"/>
      <c r="T162" s="125"/>
      <c r="U162" s="125"/>
      <c r="V162" s="125"/>
      <c r="W162" s="125"/>
      <c r="X162" s="125"/>
      <c r="Y162" s="125"/>
      <c r="Z162" s="124"/>
    </row>
    <row r="163" spans="1:27" ht="20.100000000000001" customHeight="1" x14ac:dyDescent="0.15">
      <c r="A163" s="94">
        <f>IFERROR(IF(AND($I153="する",AND($I163&lt;&gt;"", OR(ISERROR(FIND("@"&amp;LEFT($I163,3)&amp;"@", 都道府県3))=FALSE, ISERROR(FIND("@"&amp;LEFT($I163,4)&amp;"@",都道府県4))=FALSE))=FALSE),1001,0),3)</f>
        <v>0</v>
      </c>
      <c r="B163" s="94"/>
      <c r="C163" s="119"/>
      <c r="D163" s="120">
        <v>6</v>
      </c>
      <c r="E163" s="88" t="s">
        <v>39</v>
      </c>
      <c r="I163" s="49"/>
      <c r="J163" s="49"/>
      <c r="K163" s="49"/>
      <c r="L163" s="49"/>
      <c r="M163" s="49"/>
      <c r="N163" s="49"/>
      <c r="O163" s="49"/>
      <c r="P163" s="49"/>
      <c r="Q163" s="50"/>
      <c r="R163" s="49"/>
      <c r="S163" s="49"/>
      <c r="T163" s="49"/>
      <c r="U163" s="49"/>
      <c r="V163" s="49"/>
      <c r="W163" s="49"/>
      <c r="X163" s="49"/>
      <c r="Y163" s="49"/>
      <c r="Z163" s="124"/>
    </row>
    <row r="164" spans="1:27" ht="20.100000000000001" customHeight="1" x14ac:dyDescent="0.15">
      <c r="A164" s="94"/>
      <c r="B164" s="94"/>
      <c r="C164" s="119"/>
      <c r="D164" s="120"/>
      <c r="E164" s="95"/>
      <c r="F164" s="95"/>
      <c r="G164" s="95"/>
      <c r="H164" s="95"/>
      <c r="I164" s="122"/>
      <c r="J164" s="128" t="s">
        <v>40</v>
      </c>
      <c r="K164" s="125"/>
      <c r="L164" s="125"/>
      <c r="M164" s="125"/>
      <c r="N164" s="125"/>
      <c r="O164" s="125"/>
      <c r="P164" s="126"/>
      <c r="Q164" s="125"/>
      <c r="R164" s="125"/>
      <c r="S164" s="125"/>
      <c r="T164" s="125"/>
      <c r="U164" s="125"/>
      <c r="V164" s="125"/>
      <c r="W164" s="125"/>
      <c r="X164" s="125"/>
      <c r="Y164" s="125"/>
      <c r="Z164" s="124"/>
    </row>
    <row r="165" spans="1:27" ht="20.100000000000001" customHeight="1" x14ac:dyDescent="0.15">
      <c r="A165" s="94">
        <f>IFERROR(IF(AND($I153="する",NOT(AND(TRIM($I165)&lt;&gt;"",ISNUMBER(VALUE(SUBSTITUTE($I165,"-",""))),IFERROR(SEARCH("-",$I165),0)&gt;0))),1001,0),3)</f>
        <v>0</v>
      </c>
      <c r="B165" s="94"/>
      <c r="C165" s="119"/>
      <c r="D165" s="120">
        <v>7</v>
      </c>
      <c r="E165" s="88" t="s">
        <v>49</v>
      </c>
      <c r="I165" s="45"/>
      <c r="J165" s="45"/>
      <c r="K165" s="45"/>
      <c r="L165" s="45"/>
      <c r="M165" s="45"/>
      <c r="Y165" s="125"/>
      <c r="Z165" s="124"/>
    </row>
    <row r="166" spans="1:27" ht="20.100000000000001" customHeight="1" x14ac:dyDescent="0.15">
      <c r="A166" s="94"/>
      <c r="B166" s="94"/>
      <c r="C166" s="129"/>
      <c r="D166" s="95"/>
      <c r="E166" s="95"/>
      <c r="F166" s="95"/>
      <c r="G166" s="95"/>
      <c r="H166" s="95"/>
      <c r="I166" s="122"/>
      <c r="J166" s="128" t="s">
        <v>52</v>
      </c>
      <c r="K166" s="125"/>
      <c r="L166" s="125"/>
      <c r="M166" s="125"/>
      <c r="N166" s="125"/>
      <c r="O166" s="125"/>
      <c r="P166" s="126"/>
      <c r="Q166" s="125"/>
      <c r="R166" s="125"/>
      <c r="S166" s="125"/>
      <c r="T166" s="125"/>
      <c r="U166" s="125"/>
      <c r="V166" s="125"/>
      <c r="W166" s="125"/>
      <c r="X166" s="125"/>
      <c r="Y166" s="125"/>
      <c r="Z166" s="124"/>
    </row>
    <row r="167" spans="1:27" ht="20.100000000000001" customHeight="1" x14ac:dyDescent="0.15">
      <c r="A167" s="94">
        <f>IFERROR(IF(AND($I153="する",AND(TRIM($I167)&lt;&gt;"",NOT(AND(ISNUMBER(VALUE(SUBSTITUTE($I167,"-",""))),IFERROR(SEARCH("-",$I167),0)&gt;0)))),1001,0),3)</f>
        <v>0</v>
      </c>
      <c r="B167" s="94"/>
      <c r="C167" s="119"/>
      <c r="D167" s="120">
        <v>8</v>
      </c>
      <c r="E167" s="88" t="s">
        <v>53</v>
      </c>
      <c r="I167" s="45"/>
      <c r="J167" s="45"/>
      <c r="K167" s="45"/>
      <c r="L167" s="45"/>
      <c r="M167" s="45"/>
      <c r="N167" s="125"/>
      <c r="O167" s="125"/>
      <c r="P167" s="126"/>
      <c r="Q167" s="125"/>
      <c r="R167" s="125"/>
      <c r="S167" s="125"/>
      <c r="T167" s="125"/>
      <c r="U167" s="125"/>
      <c r="V167" s="125"/>
      <c r="W167" s="125"/>
      <c r="X167" s="125"/>
      <c r="Y167" s="125"/>
      <c r="Z167" s="124"/>
    </row>
    <row r="168" spans="1:27" ht="20.100000000000001" customHeight="1" x14ac:dyDescent="0.15">
      <c r="A168" s="94"/>
      <c r="B168" s="94"/>
      <c r="C168" s="129"/>
      <c r="D168" s="95"/>
      <c r="E168" s="95"/>
      <c r="F168" s="95"/>
      <c r="G168" s="95"/>
      <c r="H168" s="95"/>
      <c r="I168" s="122"/>
      <c r="J168" s="128" t="s">
        <v>52</v>
      </c>
      <c r="K168" s="125"/>
      <c r="L168" s="125"/>
      <c r="M168" s="125"/>
      <c r="N168" s="125"/>
      <c r="O168" s="125"/>
      <c r="P168" s="126"/>
      <c r="Q168" s="125"/>
      <c r="R168" s="125"/>
      <c r="S168" s="125"/>
      <c r="T168" s="125"/>
      <c r="U168" s="125"/>
      <c r="V168" s="125"/>
      <c r="W168" s="125"/>
      <c r="X168" s="125"/>
      <c r="Y168" s="125"/>
      <c r="Z168" s="124"/>
    </row>
    <row r="169" spans="1:27" ht="20.100000000000001" customHeight="1" x14ac:dyDescent="0.15">
      <c r="A169" s="94">
        <f>IFERROR(IF(AND($I153="する",AND(TRIM($I169)&lt;&gt;"", NOT(IFERROR(SEARCH("@",$I169),0)&gt;0))),1001,0),3)</f>
        <v>0</v>
      </c>
      <c r="B169" s="94"/>
      <c r="C169" s="119"/>
      <c r="D169" s="120">
        <v>9</v>
      </c>
      <c r="E169" s="88" t="s">
        <v>54</v>
      </c>
      <c r="I169" s="45"/>
      <c r="J169" s="45"/>
      <c r="K169" s="45"/>
      <c r="L169" s="45"/>
      <c r="M169" s="45"/>
      <c r="N169" s="45"/>
      <c r="O169" s="45"/>
      <c r="P169" s="45"/>
      <c r="Q169" s="54"/>
      <c r="R169" s="45"/>
      <c r="S169" s="45"/>
      <c r="T169" s="45"/>
      <c r="U169" s="45"/>
      <c r="V169" s="45"/>
      <c r="W169" s="45"/>
      <c r="X169" s="45"/>
      <c r="Y169" s="45"/>
      <c r="Z169" s="124"/>
    </row>
    <row r="170" spans="1:27" ht="20.100000000000001" customHeight="1" x14ac:dyDescent="0.15">
      <c r="A170" s="94"/>
      <c r="B170" s="94"/>
      <c r="C170" s="129"/>
      <c r="D170" s="95"/>
      <c r="E170" s="95"/>
      <c r="F170" s="95"/>
      <c r="G170" s="95"/>
      <c r="H170" s="95"/>
      <c r="I170" s="122"/>
      <c r="J170" s="135" t="s">
        <v>92</v>
      </c>
      <c r="K170" s="155"/>
      <c r="L170" s="125"/>
      <c r="M170" s="125"/>
      <c r="N170" s="125"/>
      <c r="O170" s="125"/>
      <c r="P170" s="126"/>
      <c r="Q170" s="156"/>
      <c r="R170" s="125"/>
      <c r="S170" s="125"/>
      <c r="T170" s="125"/>
      <c r="U170" s="125"/>
      <c r="V170" s="125"/>
      <c r="W170" s="125"/>
      <c r="X170" s="125"/>
      <c r="Y170" s="125"/>
      <c r="Z170" s="124"/>
    </row>
    <row r="171" spans="1:27" ht="20.100000000000001" customHeight="1" x14ac:dyDescent="0.15">
      <c r="A171" s="94"/>
      <c r="B171" s="94"/>
      <c r="C171" s="141"/>
      <c r="D171" s="142"/>
      <c r="E171" s="142"/>
      <c r="F171" s="142"/>
      <c r="G171" s="142"/>
      <c r="H171" s="142"/>
      <c r="I171" s="143"/>
      <c r="J171" s="143"/>
      <c r="K171" s="144"/>
      <c r="L171" s="143"/>
      <c r="M171" s="143"/>
      <c r="N171" s="143"/>
      <c r="O171" s="143"/>
      <c r="P171" s="145"/>
      <c r="Q171" s="143"/>
      <c r="R171" s="143"/>
      <c r="S171" s="143"/>
      <c r="T171" s="143"/>
      <c r="U171" s="143"/>
      <c r="V171" s="143"/>
      <c r="W171" s="143"/>
      <c r="X171" s="143"/>
      <c r="Y171" s="176"/>
      <c r="Z171" s="146"/>
      <c r="AA171" s="163"/>
    </row>
    <row r="172" spans="1:27" ht="20.100000000000001" customHeight="1" x14ac:dyDescent="0.15">
      <c r="A172" s="94"/>
      <c r="B172" s="94"/>
      <c r="C172" s="95"/>
      <c r="D172" s="95"/>
      <c r="E172" s="95"/>
      <c r="F172" s="95"/>
      <c r="G172" s="95"/>
      <c r="H172" s="95"/>
      <c r="I172" s="148"/>
      <c r="J172" s="148"/>
      <c r="K172" s="148"/>
      <c r="L172" s="148"/>
      <c r="M172" s="148"/>
      <c r="N172" s="148"/>
      <c r="O172" s="148"/>
      <c r="P172" s="149"/>
      <c r="Q172" s="148"/>
      <c r="R172" s="148"/>
      <c r="S172" s="148"/>
      <c r="T172" s="148"/>
      <c r="U172" s="148"/>
      <c r="V172" s="148"/>
      <c r="W172" s="148"/>
      <c r="X172" s="148"/>
      <c r="Y172" s="177"/>
      <c r="Z172" s="95"/>
      <c r="AA172" s="163"/>
    </row>
    <row r="173" spans="1:27" ht="20.100000000000001" customHeight="1" x14ac:dyDescent="0.15">
      <c r="A173" s="94"/>
      <c r="B173" s="94"/>
      <c r="C173" s="95"/>
      <c r="D173" s="95"/>
      <c r="E173" s="95"/>
      <c r="F173" s="95"/>
      <c r="G173" s="95"/>
      <c r="H173" s="95"/>
      <c r="I173" s="178"/>
      <c r="J173" s="148"/>
      <c r="K173" s="148"/>
      <c r="L173" s="148"/>
      <c r="M173" s="148"/>
      <c r="N173" s="177"/>
      <c r="O173" s="148"/>
      <c r="P173" s="149"/>
      <c r="Q173" s="148"/>
      <c r="R173" s="177"/>
      <c r="S173" s="148"/>
      <c r="T173" s="148"/>
      <c r="U173" s="148"/>
      <c r="V173" s="148"/>
      <c r="W173" s="148"/>
      <c r="X173" s="148"/>
      <c r="Y173" s="148"/>
      <c r="Z173" s="148"/>
      <c r="AA173" s="148"/>
    </row>
    <row r="174" spans="1:27" ht="20.100000000000001" customHeight="1" x14ac:dyDescent="0.15">
      <c r="A174" s="94"/>
      <c r="B174" s="94"/>
      <c r="C174" s="111" t="s">
        <v>8</v>
      </c>
      <c r="D174" s="112"/>
      <c r="E174" s="112"/>
      <c r="F174" s="112"/>
      <c r="G174" s="112"/>
      <c r="H174" s="113"/>
      <c r="I174" s="179"/>
      <c r="J174" s="180"/>
      <c r="K174" s="180"/>
      <c r="L174" s="180"/>
      <c r="M174" s="180"/>
      <c r="N174" s="180"/>
      <c r="O174" s="180"/>
      <c r="P174" s="181"/>
      <c r="Q174" s="180"/>
      <c r="R174" s="180"/>
      <c r="S174" s="180"/>
      <c r="T174" s="180"/>
      <c r="U174" s="180"/>
      <c r="V174" s="180"/>
      <c r="W174" s="180"/>
      <c r="X174" s="180"/>
      <c r="Y174" s="180"/>
      <c r="Z174" s="180"/>
    </row>
    <row r="175" spans="1:27" ht="20.100000000000001" customHeight="1" x14ac:dyDescent="0.15">
      <c r="A175" s="94"/>
      <c r="B175" s="94"/>
      <c r="C175" s="182"/>
      <c r="D175" s="183"/>
      <c r="E175" s="183"/>
      <c r="F175" s="183"/>
      <c r="G175" s="183"/>
      <c r="H175" s="183"/>
      <c r="Z175" s="174"/>
      <c r="AA175" s="138"/>
    </row>
    <row r="176" spans="1:27" ht="20.100000000000001" customHeight="1" x14ac:dyDescent="0.15">
      <c r="A176" s="110"/>
      <c r="B176" s="94"/>
      <c r="C176" s="114"/>
      <c r="D176" s="120">
        <v>1</v>
      </c>
      <c r="E176" s="88" t="s">
        <v>16</v>
      </c>
      <c r="I176" s="56"/>
      <c r="J176" s="57"/>
      <c r="K176" s="57"/>
      <c r="L176" s="57"/>
      <c r="M176" s="57"/>
      <c r="N176" s="184"/>
      <c r="O176" s="184"/>
      <c r="P176" s="185"/>
      <c r="Q176" s="184"/>
      <c r="R176" s="184"/>
      <c r="S176" s="184"/>
      <c r="T176" s="184"/>
      <c r="U176" s="184"/>
      <c r="V176" s="95"/>
      <c r="W176" s="95"/>
      <c r="Z176" s="174"/>
    </row>
    <row r="177" spans="1:26" ht="30" customHeight="1" x14ac:dyDescent="0.15">
      <c r="A177" s="110"/>
      <c r="B177" s="94"/>
      <c r="C177" s="114"/>
      <c r="D177" s="186"/>
      <c r="E177" s="187"/>
      <c r="F177" s="187"/>
      <c r="G177" s="187"/>
      <c r="H177" s="184"/>
      <c r="I177" s="188"/>
      <c r="J177" s="153" t="str">
        <f>日付例&amp;"　事業協同組合、企業組合、協業組合等で官公需適格組合証明を受けている場合は取得年月日を入力してください。"</f>
        <v>例)2026/4/1、R8/4/1　事業協同組合、企業組合、協業組合等で官公需適格組合証明を受けている場合は取得年月日を入力してください。</v>
      </c>
      <c r="K177" s="153"/>
      <c r="L177" s="153"/>
      <c r="M177" s="153"/>
      <c r="N177" s="153"/>
      <c r="O177" s="153"/>
      <c r="P177" s="153"/>
      <c r="Q177" s="153"/>
      <c r="R177" s="153"/>
      <c r="S177" s="153"/>
      <c r="T177" s="153"/>
      <c r="U177" s="153"/>
      <c r="V177" s="153"/>
      <c r="W177" s="153"/>
      <c r="X177" s="153"/>
      <c r="Y177" s="153"/>
      <c r="Z177" s="174"/>
    </row>
    <row r="178" spans="1:26" ht="20.100000000000001" customHeight="1" x14ac:dyDescent="0.15">
      <c r="A178" s="110"/>
      <c r="B178" s="94"/>
      <c r="C178" s="114"/>
      <c r="D178" s="120">
        <v>2</v>
      </c>
      <c r="E178" s="88" t="s">
        <v>17</v>
      </c>
      <c r="I178" s="45"/>
      <c r="J178" s="57"/>
      <c r="K178" s="57"/>
      <c r="L178" s="57"/>
      <c r="M178" s="57"/>
      <c r="N178" s="184"/>
      <c r="O178" s="184"/>
      <c r="P178" s="189"/>
      <c r="Q178" s="184"/>
      <c r="R178" s="184"/>
      <c r="S178" s="184"/>
      <c r="T178" s="184"/>
      <c r="U178" s="184"/>
      <c r="V178" s="95"/>
      <c r="W178" s="95"/>
      <c r="Z178" s="174"/>
    </row>
    <row r="179" spans="1:26" ht="20.100000000000001" customHeight="1" x14ac:dyDescent="0.15">
      <c r="A179" s="110"/>
      <c r="B179" s="94"/>
      <c r="C179" s="114"/>
      <c r="D179" s="186"/>
      <c r="E179" s="187"/>
      <c r="F179" s="187"/>
      <c r="G179" s="187"/>
      <c r="H179" s="184"/>
      <c r="I179" s="188"/>
      <c r="J179" s="190" t="s">
        <v>97</v>
      </c>
      <c r="K179" s="190"/>
      <c r="L179" s="190"/>
      <c r="M179" s="190"/>
      <c r="N179" s="190"/>
      <c r="O179" s="190"/>
      <c r="P179" s="190"/>
      <c r="Q179" s="190"/>
      <c r="R179" s="190"/>
      <c r="S179" s="190"/>
      <c r="T179" s="190"/>
      <c r="U179" s="190"/>
      <c r="V179" s="190"/>
      <c r="W179" s="190"/>
      <c r="X179" s="190"/>
      <c r="Y179" s="190"/>
      <c r="Z179" s="174"/>
    </row>
    <row r="180" spans="1:26" ht="20.100000000000001" customHeight="1" x14ac:dyDescent="0.15">
      <c r="A180" s="94"/>
      <c r="B180" s="94"/>
      <c r="C180" s="119"/>
      <c r="D180" s="120">
        <v>3</v>
      </c>
      <c r="E180" s="95" t="s">
        <v>1</v>
      </c>
      <c r="F180" s="95"/>
      <c r="P180" s="191"/>
      <c r="Q180" s="192"/>
      <c r="R180" s="192"/>
      <c r="S180" s="192"/>
      <c r="T180" s="192"/>
      <c r="U180" s="192"/>
      <c r="V180" s="192"/>
      <c r="W180" s="192"/>
      <c r="X180" s="192"/>
      <c r="Y180" s="192"/>
      <c r="Z180" s="124"/>
    </row>
    <row r="181" spans="1:26" ht="45" customHeight="1" x14ac:dyDescent="0.15">
      <c r="A181" s="94"/>
      <c r="B181" s="94"/>
      <c r="C181" s="119"/>
      <c r="D181" s="120"/>
      <c r="E181" s="193" t="s">
        <v>31</v>
      </c>
      <c r="F181" s="193"/>
      <c r="G181" s="193"/>
      <c r="H181" s="193"/>
      <c r="I181" s="193"/>
      <c r="J181" s="193"/>
      <c r="K181" s="193"/>
      <c r="L181" s="193"/>
      <c r="M181" s="193"/>
      <c r="N181" s="193"/>
      <c r="O181" s="193"/>
      <c r="P181" s="193"/>
      <c r="Q181" s="193"/>
      <c r="R181" s="193"/>
      <c r="S181" s="193"/>
      <c r="T181" s="193"/>
      <c r="U181" s="193"/>
      <c r="V181" s="193"/>
      <c r="W181" s="193"/>
      <c r="X181" s="193"/>
      <c r="Y181" s="193"/>
      <c r="Z181" s="124"/>
    </row>
    <row r="182" spans="1:26" ht="20.100000000000001" customHeight="1" x14ac:dyDescent="0.15">
      <c r="A182" s="94">
        <f>IFERROR(IF(COUNTIF($K183:$K186,"○")&gt;1,1001,0),3)</f>
        <v>0</v>
      </c>
      <c r="B182" s="471"/>
      <c r="C182" s="119"/>
      <c r="D182" s="120"/>
      <c r="E182" s="194" t="s">
        <v>3</v>
      </c>
      <c r="F182" s="195"/>
      <c r="G182" s="195"/>
      <c r="H182" s="195"/>
      <c r="I182" s="195"/>
      <c r="J182" s="196"/>
      <c r="K182" s="197" t="s">
        <v>10</v>
      </c>
      <c r="L182" s="198"/>
      <c r="M182" s="199"/>
      <c r="N182" s="200" t="s">
        <v>4</v>
      </c>
      <c r="O182" s="201"/>
      <c r="P182" s="201"/>
      <c r="Q182" s="201"/>
      <c r="R182" s="201"/>
      <c r="S182" s="201"/>
      <c r="T182" s="201"/>
      <c r="U182" s="201"/>
      <c r="V182" s="202"/>
      <c r="W182" s="203" t="s">
        <v>572</v>
      </c>
      <c r="X182" s="204"/>
      <c r="Y182" s="205"/>
      <c r="Z182" s="124"/>
    </row>
    <row r="183" spans="1:26" ht="20.100000000000001" customHeight="1" x14ac:dyDescent="0.15">
      <c r="A183" s="94"/>
      <c r="B183" s="94"/>
      <c r="C183" s="119"/>
      <c r="D183" s="206"/>
      <c r="E183" s="207" t="s">
        <v>11</v>
      </c>
      <c r="F183" s="208"/>
      <c r="G183" s="208"/>
      <c r="H183" s="208"/>
      <c r="I183" s="208"/>
      <c r="J183" s="209"/>
      <c r="K183" s="51"/>
      <c r="L183" s="52"/>
      <c r="M183" s="53"/>
      <c r="N183" s="210"/>
      <c r="O183" s="211"/>
      <c r="P183" s="211"/>
      <c r="Q183" s="211"/>
      <c r="R183" s="211"/>
      <c r="S183" s="211"/>
      <c r="T183" s="211"/>
      <c r="U183" s="211"/>
      <c r="V183" s="212"/>
      <c r="W183" s="213"/>
      <c r="X183" s="214"/>
      <c r="Y183" s="215"/>
      <c r="Z183" s="124"/>
    </row>
    <row r="184" spans="1:26" ht="20.100000000000001" customHeight="1" x14ac:dyDescent="0.15">
      <c r="A184" s="94">
        <f>IFERROR(IF(AND($K184="○",TRIM($N184)=""),1001,0),3)</f>
        <v>0</v>
      </c>
      <c r="B184" s="94"/>
      <c r="C184" s="119"/>
      <c r="D184" s="206"/>
      <c r="E184" s="216" t="s">
        <v>12</v>
      </c>
      <c r="F184" s="217"/>
      <c r="G184" s="217"/>
      <c r="H184" s="217"/>
      <c r="I184" s="217"/>
      <c r="J184" s="218"/>
      <c r="K184" s="71"/>
      <c r="L184" s="72"/>
      <c r="M184" s="73"/>
      <c r="N184" s="20"/>
      <c r="O184" s="18"/>
      <c r="P184" s="18"/>
      <c r="Q184" s="18"/>
      <c r="R184" s="18"/>
      <c r="S184" s="18"/>
      <c r="T184" s="18"/>
      <c r="U184" s="18"/>
      <c r="V184" s="22"/>
      <c r="W184" s="219"/>
      <c r="X184" s="220"/>
      <c r="Y184" s="221"/>
      <c r="Z184" s="124"/>
    </row>
    <row r="185" spans="1:26" ht="20.100000000000001" customHeight="1" x14ac:dyDescent="0.15">
      <c r="A185" s="94">
        <f>IFERROR(IF(AND($K185="○",TRIM($N185)=""),1001,0),3)</f>
        <v>0</v>
      </c>
      <c r="B185" s="94"/>
      <c r="C185" s="119"/>
      <c r="D185" s="206"/>
      <c r="E185" s="216" t="s">
        <v>13</v>
      </c>
      <c r="F185" s="217"/>
      <c r="G185" s="217"/>
      <c r="H185" s="217"/>
      <c r="I185" s="217"/>
      <c r="J185" s="218"/>
      <c r="K185" s="71"/>
      <c r="L185" s="72"/>
      <c r="M185" s="73"/>
      <c r="N185" s="20"/>
      <c r="O185" s="18"/>
      <c r="P185" s="18"/>
      <c r="Q185" s="18"/>
      <c r="R185" s="18"/>
      <c r="S185" s="18"/>
      <c r="T185" s="18"/>
      <c r="U185" s="18"/>
      <c r="V185" s="22"/>
      <c r="W185" s="222">
        <v>100</v>
      </c>
      <c r="X185" s="223"/>
      <c r="Y185" s="224" t="s">
        <v>5</v>
      </c>
      <c r="Z185" s="124"/>
    </row>
    <row r="186" spans="1:26" ht="20.100000000000001" customHeight="1" x14ac:dyDescent="0.15">
      <c r="A186" s="94">
        <f>IFERROR(IF(AND($K186="○",OR(TRIM($N186)="",TRIM($W186)="")),1001,0),3)</f>
        <v>0</v>
      </c>
      <c r="B186" s="94"/>
      <c r="C186" s="119"/>
      <c r="D186" s="206"/>
      <c r="E186" s="225" t="s">
        <v>14</v>
      </c>
      <c r="F186" s="226"/>
      <c r="G186" s="226"/>
      <c r="H186" s="226"/>
      <c r="I186" s="226"/>
      <c r="J186" s="227"/>
      <c r="K186" s="74"/>
      <c r="L186" s="75"/>
      <c r="M186" s="76"/>
      <c r="N186" s="20"/>
      <c r="O186" s="18"/>
      <c r="P186" s="80"/>
      <c r="Q186" s="18"/>
      <c r="R186" s="18"/>
      <c r="S186" s="18"/>
      <c r="T186" s="18"/>
      <c r="U186" s="18"/>
      <c r="V186" s="22"/>
      <c r="W186" s="81"/>
      <c r="X186" s="82"/>
      <c r="Y186" s="228" t="s">
        <v>5</v>
      </c>
      <c r="Z186" s="124"/>
    </row>
    <row r="187" spans="1:26" ht="20.100000000000001" customHeight="1" x14ac:dyDescent="0.15">
      <c r="A187" s="94"/>
      <c r="B187" s="94"/>
      <c r="C187" s="119"/>
      <c r="D187" s="206"/>
      <c r="E187" s="229"/>
      <c r="F187" s="230"/>
      <c r="G187" s="230"/>
      <c r="H187" s="230"/>
      <c r="I187" s="230"/>
      <c r="J187" s="231"/>
      <c r="K187" s="77"/>
      <c r="L187" s="78"/>
      <c r="M187" s="79"/>
      <c r="N187" s="21"/>
      <c r="O187" s="10"/>
      <c r="P187" s="83"/>
      <c r="Q187" s="10"/>
      <c r="R187" s="10"/>
      <c r="S187" s="10"/>
      <c r="T187" s="10"/>
      <c r="U187" s="10"/>
      <c r="V187" s="11"/>
      <c r="W187" s="84"/>
      <c r="X187" s="85"/>
      <c r="Y187" s="232" t="s">
        <v>5</v>
      </c>
      <c r="Z187" s="124"/>
    </row>
    <row r="188" spans="1:26" ht="20.100000000000001" customHeight="1" x14ac:dyDescent="0.15">
      <c r="A188" s="94"/>
      <c r="B188" s="94"/>
      <c r="C188" s="119"/>
      <c r="D188" s="120"/>
      <c r="E188" s="233"/>
      <c r="F188" s="233"/>
      <c r="G188" s="233"/>
      <c r="H188" s="233"/>
      <c r="I188" s="233"/>
      <c r="J188" s="233"/>
      <c r="K188" s="125"/>
      <c r="L188" s="125"/>
      <c r="M188" s="125"/>
      <c r="N188" s="125"/>
      <c r="O188" s="125"/>
      <c r="P188" s="126"/>
      <c r="Q188" s="125"/>
      <c r="R188" s="125"/>
      <c r="S188" s="125"/>
      <c r="T188" s="125"/>
      <c r="U188" s="125"/>
      <c r="V188" s="125"/>
      <c r="W188" s="125"/>
      <c r="X188" s="125"/>
      <c r="Y188" s="125"/>
      <c r="Z188" s="124"/>
    </row>
    <row r="189" spans="1:26" ht="20.100000000000001" customHeight="1" x14ac:dyDescent="0.15">
      <c r="A189" s="94">
        <f>IFERROR(IF(TRIM($I189)="",1001,0),3)</f>
        <v>1001</v>
      </c>
      <c r="B189" s="94"/>
      <c r="C189" s="119"/>
      <c r="D189" s="120">
        <v>4</v>
      </c>
      <c r="E189" s="88" t="s">
        <v>0</v>
      </c>
      <c r="I189" s="58"/>
      <c r="J189" s="58"/>
      <c r="K189" s="58"/>
      <c r="L189" s="58"/>
      <c r="M189" s="58"/>
      <c r="N189" s="95" t="s">
        <v>15</v>
      </c>
      <c r="O189" s="95"/>
      <c r="P189" s="127"/>
      <c r="Q189" s="95"/>
      <c r="R189" s="95"/>
      <c r="S189" s="95"/>
      <c r="T189" s="95"/>
      <c r="U189" s="95"/>
      <c r="V189" s="95"/>
      <c r="W189" s="95"/>
      <c r="X189" s="95"/>
      <c r="Y189" s="95"/>
      <c r="Z189" s="124"/>
    </row>
    <row r="190" spans="1:26" ht="45" customHeight="1" x14ac:dyDescent="0.15">
      <c r="A190" s="94"/>
      <c r="B190" s="94"/>
      <c r="C190" s="129"/>
      <c r="D190" s="95"/>
      <c r="E190" s="95"/>
      <c r="F190" s="95"/>
      <c r="G190" s="95"/>
      <c r="H190" s="95"/>
      <c r="I190" s="122"/>
      <c r="J190" s="153" t="s">
        <v>90</v>
      </c>
      <c r="K190" s="190"/>
      <c r="L190" s="190"/>
      <c r="M190" s="190"/>
      <c r="N190" s="190"/>
      <c r="O190" s="190"/>
      <c r="P190" s="190"/>
      <c r="Q190" s="190"/>
      <c r="R190" s="190"/>
      <c r="S190" s="190"/>
      <c r="T190" s="190"/>
      <c r="U190" s="190"/>
      <c r="V190" s="190"/>
      <c r="W190" s="190"/>
      <c r="X190" s="190"/>
      <c r="Y190" s="190"/>
      <c r="Z190" s="124"/>
    </row>
    <row r="191" spans="1:26" ht="20.100000000000001" customHeight="1" x14ac:dyDescent="0.15">
      <c r="A191" s="94"/>
      <c r="B191" s="94"/>
      <c r="C191" s="119"/>
      <c r="D191" s="120">
        <v>5</v>
      </c>
      <c r="E191" s="88" t="s">
        <v>18</v>
      </c>
      <c r="I191" s="56"/>
      <c r="J191" s="70"/>
      <c r="K191" s="70"/>
      <c r="L191" s="70"/>
      <c r="M191" s="70"/>
      <c r="N191" s="95"/>
      <c r="O191" s="95"/>
      <c r="P191" s="127"/>
      <c r="Q191" s="95"/>
      <c r="R191" s="95"/>
      <c r="S191" s="95"/>
      <c r="T191" s="95"/>
      <c r="U191" s="95"/>
      <c r="V191" s="95"/>
      <c r="W191" s="95"/>
      <c r="X191" s="95"/>
      <c r="Y191" s="95"/>
      <c r="Z191" s="124"/>
    </row>
    <row r="192" spans="1:26" ht="20.100000000000001" customHeight="1" x14ac:dyDescent="0.15">
      <c r="A192" s="94"/>
      <c r="B192" s="94"/>
      <c r="C192" s="129"/>
      <c r="D192" s="95"/>
      <c r="E192" s="95"/>
      <c r="F192" s="95"/>
      <c r="G192" s="95"/>
      <c r="H192" s="95"/>
      <c r="I192" s="122"/>
      <c r="J192" s="128" t="str">
        <f>日付例&amp;"　年月日を入力してください。個人の場合や設立日が1900/3/31以前の場合は、入力不要です。"</f>
        <v>例)2026/4/1、R8/4/1　年月日を入力してください。個人の場合や設立日が1900/3/31以前の場合は、入力不要です。</v>
      </c>
      <c r="K192" s="125"/>
      <c r="L192" s="125"/>
      <c r="M192" s="125"/>
      <c r="N192" s="125"/>
      <c r="O192" s="125"/>
      <c r="P192" s="126"/>
      <c r="Q192" s="125"/>
      <c r="R192" s="125"/>
      <c r="S192" s="125"/>
      <c r="T192" s="125"/>
      <c r="U192" s="125"/>
      <c r="V192" s="125"/>
      <c r="W192" s="125"/>
      <c r="X192" s="125"/>
      <c r="Y192" s="125"/>
      <c r="Z192" s="124"/>
    </row>
    <row r="193" spans="1:28" ht="20.100000000000001" customHeight="1" x14ac:dyDescent="0.15">
      <c r="A193" s="94"/>
      <c r="B193" s="94"/>
      <c r="C193" s="119"/>
      <c r="D193" s="120">
        <v>6</v>
      </c>
      <c r="E193" s="88" t="s">
        <v>76</v>
      </c>
      <c r="F193" s="95"/>
      <c r="G193" s="95"/>
      <c r="H193" s="95"/>
      <c r="I193" s="56"/>
      <c r="J193" s="70"/>
      <c r="K193" s="70"/>
      <c r="L193" s="70"/>
      <c r="M193" s="70"/>
      <c r="N193" s="234"/>
      <c r="O193" s="192"/>
      <c r="P193" s="235"/>
      <c r="Q193" s="192"/>
      <c r="R193" s="192"/>
      <c r="S193" s="192"/>
      <c r="T193" s="192"/>
      <c r="U193" s="192"/>
      <c r="V193" s="192"/>
      <c r="W193" s="192"/>
      <c r="X193" s="192"/>
      <c r="Y193" s="192"/>
      <c r="Z193" s="236"/>
      <c r="AA193" s="129"/>
    </row>
    <row r="194" spans="1:28" ht="20.100000000000001" customHeight="1" x14ac:dyDescent="0.15">
      <c r="A194" s="94"/>
      <c r="B194" s="94"/>
      <c r="C194" s="119"/>
      <c r="D194" s="120"/>
      <c r="E194" s="95"/>
      <c r="F194" s="95"/>
      <c r="G194" s="95"/>
      <c r="H194" s="95"/>
      <c r="I194" s="237"/>
      <c r="J194" s="128" t="str">
        <f>日付例&amp;"　年月日を入力してください。創業日が1900/3/31以前の場合は、入力不要です。"</f>
        <v>例)2026/4/1、R8/4/1　年月日を入力してください。創業日が1900/3/31以前の場合は、入力不要です。</v>
      </c>
      <c r="K194" s="128"/>
      <c r="L194" s="128"/>
      <c r="M194" s="137"/>
      <c r="N194" s="238"/>
      <c r="O194" s="128"/>
      <c r="P194" s="239"/>
      <c r="Q194" s="128"/>
      <c r="R194" s="128"/>
      <c r="S194" s="128"/>
      <c r="T194" s="128"/>
      <c r="U194" s="128"/>
      <c r="V194" s="128"/>
      <c r="W194" s="128"/>
      <c r="X194" s="128"/>
      <c r="Y194" s="128"/>
      <c r="Z194" s="140"/>
      <c r="AA194" s="129"/>
    </row>
    <row r="195" spans="1:28" ht="20.100000000000001" customHeight="1" x14ac:dyDescent="0.15">
      <c r="A195" s="94"/>
      <c r="B195" s="94"/>
      <c r="C195" s="119"/>
      <c r="D195" s="120">
        <v>7</v>
      </c>
      <c r="E195" s="95" t="s">
        <v>19</v>
      </c>
      <c r="F195" s="95"/>
      <c r="G195" s="95"/>
      <c r="H195" s="95"/>
      <c r="I195" s="56"/>
      <c r="J195" s="57"/>
      <c r="K195" s="57"/>
      <c r="L195" s="57"/>
      <c r="M195" s="57"/>
      <c r="N195" s="191" t="s">
        <v>20</v>
      </c>
      <c r="O195" s="56"/>
      <c r="P195" s="54"/>
      <c r="Q195" s="54"/>
      <c r="R195" s="54"/>
      <c r="S195" s="240" t="s">
        <v>21</v>
      </c>
      <c r="U195" s="192"/>
      <c r="V195" s="192"/>
      <c r="W195" s="192"/>
      <c r="X195" s="192"/>
      <c r="Y195" s="192"/>
      <c r="Z195" s="236"/>
      <c r="AA195" s="129"/>
    </row>
    <row r="196" spans="1:28" ht="20.100000000000001" customHeight="1" x14ac:dyDescent="0.15">
      <c r="A196" s="94"/>
      <c r="B196" s="94"/>
      <c r="C196" s="119"/>
      <c r="D196" s="120"/>
      <c r="E196" s="233" t="s">
        <v>22</v>
      </c>
      <c r="F196" s="95"/>
      <c r="G196" s="95"/>
      <c r="H196" s="95"/>
      <c r="I196" s="237"/>
      <c r="J196" s="128" t="str">
        <f>日付例&amp;"　年月日を入力してください。"</f>
        <v>例)2026/4/1、R8/4/1　年月日を入力してください。</v>
      </c>
      <c r="K196" s="128"/>
      <c r="L196" s="128"/>
      <c r="M196" s="137"/>
      <c r="N196" s="238"/>
      <c r="O196" s="128"/>
      <c r="P196" s="239"/>
      <c r="Q196" s="128"/>
      <c r="R196" s="128"/>
      <c r="S196" s="128"/>
      <c r="T196" s="128"/>
      <c r="U196" s="128"/>
      <c r="V196" s="128"/>
      <c r="W196" s="128"/>
      <c r="X196" s="128"/>
      <c r="Y196" s="128"/>
      <c r="Z196" s="140"/>
      <c r="AA196" s="129"/>
    </row>
    <row r="197" spans="1:28" ht="20.100000000000001" customHeight="1" x14ac:dyDescent="0.15">
      <c r="A197" s="94"/>
      <c r="B197" s="94"/>
      <c r="C197" s="119"/>
      <c r="D197" s="120">
        <v>8</v>
      </c>
      <c r="E197" s="241" t="s">
        <v>87</v>
      </c>
      <c r="F197" s="95"/>
      <c r="G197" s="95"/>
      <c r="H197" s="95"/>
      <c r="I197" s="56"/>
      <c r="J197" s="57"/>
      <c r="K197" s="57"/>
      <c r="L197" s="57"/>
      <c r="M197" s="57"/>
      <c r="N197" s="242"/>
      <c r="O197" s="192"/>
      <c r="P197" s="191"/>
      <c r="Q197" s="192"/>
      <c r="R197" s="192"/>
      <c r="S197" s="192"/>
      <c r="T197" s="192"/>
      <c r="U197" s="192"/>
      <c r="V197" s="192"/>
      <c r="W197" s="192"/>
      <c r="X197" s="192"/>
      <c r="Y197" s="192"/>
      <c r="Z197" s="236"/>
      <c r="AA197" s="129"/>
    </row>
    <row r="198" spans="1:28" ht="20.100000000000001" customHeight="1" x14ac:dyDescent="0.15">
      <c r="A198" s="94"/>
      <c r="B198" s="94"/>
      <c r="C198" s="119"/>
      <c r="D198" s="120"/>
      <c r="E198" s="233" t="s">
        <v>77</v>
      </c>
      <c r="F198" s="95"/>
      <c r="G198" s="95"/>
      <c r="H198" s="95"/>
      <c r="I198" s="243"/>
      <c r="J198" s="128" t="str">
        <f>日付例&amp;"　年月日を入力してください。"</f>
        <v>例)2026/4/1、R8/4/1　年月日を入力してください。</v>
      </c>
      <c r="K198" s="128"/>
      <c r="L198" s="128"/>
      <c r="M198" s="137"/>
      <c r="N198" s="238"/>
      <c r="O198" s="128"/>
      <c r="P198" s="239"/>
      <c r="Q198" s="128"/>
      <c r="R198" s="128"/>
      <c r="X198" s="128"/>
      <c r="Y198" s="128"/>
      <c r="Z198" s="140"/>
      <c r="AA198" s="129"/>
    </row>
    <row r="199" spans="1:28" ht="20.100000000000001" customHeight="1" x14ac:dyDescent="0.15">
      <c r="A199" s="94">
        <f>IFERROR(IF($I199="",1001,0),3)</f>
        <v>1001</v>
      </c>
      <c r="B199" s="94"/>
      <c r="C199" s="119"/>
      <c r="D199" s="120">
        <v>9</v>
      </c>
      <c r="E199" s="88" t="s">
        <v>650</v>
      </c>
      <c r="I199" s="63"/>
      <c r="J199" s="63"/>
      <c r="K199" s="63"/>
      <c r="L199" s="63"/>
      <c r="M199" s="63"/>
      <c r="N199" s="95"/>
      <c r="O199" s="95"/>
      <c r="P199" s="95"/>
      <c r="Q199" s="95"/>
      <c r="R199" s="95"/>
      <c r="S199" s="95"/>
      <c r="T199" s="95"/>
      <c r="U199" s="95"/>
      <c r="V199" s="95"/>
      <c r="W199" s="95"/>
      <c r="X199" s="95"/>
      <c r="Z199" s="174"/>
    </row>
    <row r="200" spans="1:28" ht="20.100000000000001" customHeight="1" x14ac:dyDescent="0.15">
      <c r="A200" s="94"/>
      <c r="B200" s="94"/>
      <c r="C200" s="119"/>
      <c r="D200" s="120"/>
      <c r="J200" s="128" t="s">
        <v>607</v>
      </c>
      <c r="M200" s="95"/>
      <c r="N200" s="95"/>
      <c r="O200" s="95"/>
      <c r="P200" s="95"/>
      <c r="Q200" s="95"/>
      <c r="R200" s="95"/>
      <c r="S200" s="95"/>
      <c r="T200" s="95"/>
      <c r="U200" s="95"/>
      <c r="V200" s="95"/>
      <c r="W200" s="95"/>
      <c r="X200" s="95"/>
      <c r="Z200" s="174"/>
    </row>
    <row r="201" spans="1:28" ht="20.100000000000001" customHeight="1" x14ac:dyDescent="0.15">
      <c r="A201" s="94"/>
      <c r="B201" s="94"/>
      <c r="C201" s="119"/>
      <c r="D201" s="120">
        <v>10</v>
      </c>
      <c r="E201" s="88" t="s">
        <v>651</v>
      </c>
      <c r="H201" s="244"/>
      <c r="I201" s="234"/>
      <c r="J201" s="242"/>
      <c r="K201" s="242"/>
      <c r="P201" s="88"/>
      <c r="Y201" s="95"/>
      <c r="Z201" s="174"/>
      <c r="AB201" s="245" t="s">
        <v>640</v>
      </c>
    </row>
    <row r="202" spans="1:28" ht="30" customHeight="1" x14ac:dyDescent="0.15">
      <c r="A202" s="94"/>
      <c r="B202" s="94"/>
      <c r="C202" s="119"/>
      <c r="D202" s="120"/>
      <c r="E202" s="246" t="s">
        <v>652</v>
      </c>
      <c r="F202" s="246"/>
      <c r="G202" s="246"/>
      <c r="H202" s="246"/>
      <c r="I202" s="246"/>
      <c r="J202" s="246"/>
      <c r="K202" s="246"/>
      <c r="L202" s="246"/>
      <c r="M202" s="246"/>
      <c r="N202" s="246"/>
      <c r="O202" s="246"/>
      <c r="P202" s="246"/>
      <c r="Q202" s="246"/>
      <c r="R202" s="246"/>
      <c r="S202" s="246"/>
      <c r="T202" s="246"/>
      <c r="U202" s="246"/>
      <c r="V202" s="246"/>
      <c r="W202" s="246"/>
      <c r="X202" s="246"/>
      <c r="Y202" s="246"/>
      <c r="Z202" s="174"/>
      <c r="AB202" s="247" t="b">
        <f>LEFT(I$71,7)="福島県南相馬市"</f>
        <v>0</v>
      </c>
    </row>
    <row r="203" spans="1:28" ht="20.100000000000001" customHeight="1" x14ac:dyDescent="0.15">
      <c r="A203" s="94">
        <f>IFERROR(IF(AND($AB202,$K203=""),1001,0),3)</f>
        <v>0</v>
      </c>
      <c r="B203" s="94"/>
      <c r="C203" s="119"/>
      <c r="E203" s="248" t="s">
        <v>641</v>
      </c>
      <c r="F203" s="249"/>
      <c r="G203" s="249"/>
      <c r="H203" s="249"/>
      <c r="I203" s="249"/>
      <c r="J203" s="249"/>
      <c r="K203" s="39"/>
      <c r="L203" s="64"/>
      <c r="M203" s="65"/>
      <c r="P203" s="88"/>
      <c r="Y203" s="95"/>
      <c r="Z203" s="174"/>
    </row>
    <row r="204" spans="1:28" ht="20.100000000000001" customHeight="1" x14ac:dyDescent="0.15">
      <c r="A204" s="94">
        <f>IFERROR(IF(AND($AB202,$K204=""),1001,0),3)</f>
        <v>0</v>
      </c>
      <c r="B204" s="94"/>
      <c r="C204" s="119"/>
      <c r="D204" s="120"/>
      <c r="E204" s="250" t="s">
        <v>642</v>
      </c>
      <c r="F204" s="251"/>
      <c r="G204" s="251"/>
      <c r="H204" s="251"/>
      <c r="I204" s="251"/>
      <c r="J204" s="251"/>
      <c r="K204" s="60"/>
      <c r="L204" s="66"/>
      <c r="M204" s="67"/>
      <c r="P204" s="88"/>
      <c r="Y204" s="95"/>
      <c r="Z204" s="174"/>
    </row>
    <row r="205" spans="1:28" ht="20.100000000000001" customHeight="1" x14ac:dyDescent="0.15">
      <c r="A205" s="94">
        <f>IFERROR(IF(AND($AB202,$K205=""),1001,0),3)</f>
        <v>0</v>
      </c>
      <c r="B205" s="94"/>
      <c r="C205" s="119"/>
      <c r="D205" s="120"/>
      <c r="E205" s="252" t="s">
        <v>643</v>
      </c>
      <c r="F205" s="253"/>
      <c r="G205" s="253"/>
      <c r="H205" s="253"/>
      <c r="I205" s="253"/>
      <c r="J205" s="253"/>
      <c r="K205" s="60"/>
      <c r="L205" s="66"/>
      <c r="M205" s="67"/>
      <c r="P205" s="88"/>
      <c r="Y205" s="95"/>
      <c r="Z205" s="174"/>
    </row>
    <row r="206" spans="1:28" ht="20.100000000000001" customHeight="1" thickBot="1" x14ac:dyDescent="0.2">
      <c r="A206" s="94">
        <f>IFERROR(IF(AND($AB202,$K206=""),1001,0),3)</f>
        <v>0</v>
      </c>
      <c r="B206" s="94"/>
      <c r="C206" s="119"/>
      <c r="D206" s="120"/>
      <c r="E206" s="254" t="s">
        <v>644</v>
      </c>
      <c r="F206" s="255"/>
      <c r="G206" s="255"/>
      <c r="H206" s="255"/>
      <c r="I206" s="255"/>
      <c r="J206" s="256"/>
      <c r="K206" s="42"/>
      <c r="L206" s="68"/>
      <c r="M206" s="69"/>
      <c r="P206" s="88"/>
      <c r="Y206" s="95"/>
      <c r="Z206" s="174"/>
    </row>
    <row r="207" spans="1:28" ht="20.100000000000001" customHeight="1" thickTop="1" x14ac:dyDescent="0.15">
      <c r="A207" s="94"/>
      <c r="B207" s="94"/>
      <c r="C207" s="119"/>
      <c r="D207" s="120"/>
      <c r="E207" s="257" t="s">
        <v>645</v>
      </c>
      <c r="F207" s="258"/>
      <c r="G207" s="258"/>
      <c r="H207" s="258"/>
      <c r="I207" s="258"/>
      <c r="J207" s="259"/>
      <c r="K207" s="260">
        <f>SUM($K203:$K206)</f>
        <v>0</v>
      </c>
      <c r="L207" s="261"/>
      <c r="M207" s="262"/>
      <c r="P207" s="88"/>
      <c r="Y207" s="95"/>
      <c r="Z207" s="174"/>
    </row>
    <row r="208" spans="1:28" ht="20.100000000000001" customHeight="1" x14ac:dyDescent="0.15">
      <c r="A208" s="94"/>
      <c r="B208" s="94"/>
      <c r="C208" s="119"/>
      <c r="D208" s="120"/>
      <c r="H208" s="242"/>
      <c r="I208" s="234"/>
      <c r="J208" s="242"/>
      <c r="K208" s="242"/>
      <c r="P208" s="88"/>
      <c r="Y208" s="95"/>
      <c r="Z208" s="174"/>
    </row>
    <row r="209" spans="1:27" ht="20.100000000000001" customHeight="1" x14ac:dyDescent="0.15">
      <c r="A209" s="94"/>
      <c r="B209" s="94"/>
      <c r="C209" s="119"/>
      <c r="D209" s="120">
        <v>11</v>
      </c>
      <c r="E209" s="88" t="s">
        <v>23</v>
      </c>
      <c r="I209" s="45"/>
      <c r="J209" s="70"/>
      <c r="K209" s="70"/>
      <c r="L209" s="70"/>
      <c r="M209" s="70"/>
      <c r="N209" s="95"/>
      <c r="O209" s="95"/>
      <c r="P209" s="127"/>
      <c r="Q209" s="95"/>
      <c r="R209" s="95"/>
      <c r="S209" s="95"/>
      <c r="T209" s="95"/>
      <c r="U209" s="95"/>
      <c r="V209" s="95"/>
      <c r="W209" s="95"/>
      <c r="X209" s="95"/>
      <c r="Y209" s="95"/>
      <c r="Z209" s="124"/>
    </row>
    <row r="210" spans="1:27" ht="60" customHeight="1" x14ac:dyDescent="0.15">
      <c r="A210" s="94"/>
      <c r="B210" s="94"/>
      <c r="C210" s="129"/>
      <c r="D210" s="95"/>
      <c r="E210" s="95"/>
      <c r="F210" s="95"/>
      <c r="G210" s="95"/>
      <c r="H210" s="95"/>
      <c r="I210" s="122"/>
      <c r="J210" s="263" t="s">
        <v>91</v>
      </c>
      <c r="K210" s="263"/>
      <c r="L210" s="263"/>
      <c r="M210" s="263"/>
      <c r="N210" s="263"/>
      <c r="O210" s="263"/>
      <c r="P210" s="263"/>
      <c r="Q210" s="263"/>
      <c r="R210" s="263"/>
      <c r="S210" s="263"/>
      <c r="T210" s="263"/>
      <c r="U210" s="263"/>
      <c r="V210" s="263"/>
      <c r="W210" s="263"/>
      <c r="X210" s="263"/>
      <c r="Y210" s="263"/>
      <c r="Z210" s="124"/>
    </row>
    <row r="211" spans="1:27" ht="20.100000000000001" customHeight="1" x14ac:dyDescent="0.15">
      <c r="A211" s="94"/>
      <c r="B211" s="94"/>
      <c r="C211" s="114"/>
      <c r="D211" s="120">
        <v>12</v>
      </c>
      <c r="E211" s="95" t="s">
        <v>24</v>
      </c>
      <c r="F211" s="115"/>
      <c r="G211" s="115"/>
      <c r="H211" s="115"/>
      <c r="I211" s="95"/>
      <c r="J211" s="95"/>
      <c r="K211" s="95"/>
      <c r="L211" s="95"/>
      <c r="M211" s="95"/>
      <c r="N211" s="95"/>
      <c r="O211" s="95"/>
      <c r="P211" s="127"/>
      <c r="Q211" s="95"/>
      <c r="R211" s="95"/>
      <c r="S211" s="95"/>
      <c r="T211" s="95"/>
      <c r="U211" s="95"/>
      <c r="V211" s="95"/>
      <c r="W211" s="95"/>
      <c r="X211" s="95"/>
      <c r="Y211" s="95"/>
      <c r="Z211" s="124"/>
      <c r="AA211" s="129"/>
    </row>
    <row r="212" spans="1:27" ht="20.100000000000001" customHeight="1" x14ac:dyDescent="0.15">
      <c r="A212" s="94"/>
      <c r="B212" s="94"/>
      <c r="C212" s="119"/>
      <c r="D212" s="174"/>
      <c r="E212" s="264" t="s">
        <v>2</v>
      </c>
      <c r="F212" s="265"/>
      <c r="G212" s="265"/>
      <c r="H212" s="266"/>
      <c r="I212" s="267" t="s">
        <v>636</v>
      </c>
      <c r="J212" s="268"/>
      <c r="K212" s="268"/>
      <c r="L212" s="268"/>
      <c r="M212" s="269"/>
      <c r="Z212" s="174"/>
      <c r="AA212" s="129"/>
    </row>
    <row r="213" spans="1:27" ht="20.100000000000001" customHeight="1" x14ac:dyDescent="0.15">
      <c r="A213" s="94"/>
      <c r="B213" s="94"/>
      <c r="C213" s="119"/>
      <c r="D213" s="174"/>
      <c r="E213" s="270" t="s">
        <v>25</v>
      </c>
      <c r="F213" s="271"/>
      <c r="G213" s="271"/>
      <c r="H213" s="272"/>
      <c r="I213" s="39"/>
      <c r="J213" s="40"/>
      <c r="K213" s="40"/>
      <c r="L213" s="40"/>
      <c r="M213" s="41"/>
      <c r="Z213" s="174"/>
      <c r="AA213" s="129"/>
    </row>
    <row r="214" spans="1:27" ht="20.100000000000001" customHeight="1" x14ac:dyDescent="0.15">
      <c r="A214" s="94"/>
      <c r="B214" s="94"/>
      <c r="C214" s="119"/>
      <c r="D214" s="174"/>
      <c r="E214" s="273" t="s">
        <v>26</v>
      </c>
      <c r="F214" s="274"/>
      <c r="G214" s="274"/>
      <c r="H214" s="275"/>
      <c r="I214" s="60"/>
      <c r="J214" s="61"/>
      <c r="K214" s="61"/>
      <c r="L214" s="61"/>
      <c r="M214" s="62"/>
      <c r="Z214" s="174"/>
      <c r="AA214" s="129"/>
    </row>
    <row r="215" spans="1:27" ht="20.100000000000001" customHeight="1" x14ac:dyDescent="0.15">
      <c r="A215" s="94"/>
      <c r="B215" s="94"/>
      <c r="C215" s="119"/>
      <c r="D215" s="174"/>
      <c r="E215" s="273" t="s">
        <v>27</v>
      </c>
      <c r="F215" s="274"/>
      <c r="G215" s="274"/>
      <c r="H215" s="275"/>
      <c r="I215" s="60"/>
      <c r="J215" s="61"/>
      <c r="K215" s="61"/>
      <c r="L215" s="61"/>
      <c r="M215" s="62"/>
      <c r="Z215" s="174"/>
      <c r="AA215" s="129"/>
    </row>
    <row r="216" spans="1:27" ht="20.100000000000001" customHeight="1" thickBot="1" x14ac:dyDescent="0.2">
      <c r="A216" s="94"/>
      <c r="B216" s="94"/>
      <c r="C216" s="119"/>
      <c r="D216" s="174"/>
      <c r="E216" s="276" t="s">
        <v>28</v>
      </c>
      <c r="F216" s="277"/>
      <c r="G216" s="277"/>
      <c r="H216" s="278"/>
      <c r="I216" s="42"/>
      <c r="J216" s="43"/>
      <c r="K216" s="43"/>
      <c r="L216" s="43"/>
      <c r="M216" s="44"/>
      <c r="Z216" s="174"/>
      <c r="AA216" s="129"/>
    </row>
    <row r="217" spans="1:27" ht="20.100000000000001" customHeight="1" thickTop="1" x14ac:dyDescent="0.15">
      <c r="A217" s="94"/>
      <c r="B217" s="94"/>
      <c r="C217" s="119"/>
      <c r="E217" s="279" t="s">
        <v>78</v>
      </c>
      <c r="F217" s="280"/>
      <c r="G217" s="280"/>
      <c r="H217" s="281"/>
      <c r="I217" s="260">
        <f>I213+I215+I216</f>
        <v>0</v>
      </c>
      <c r="J217" s="282"/>
      <c r="K217" s="282"/>
      <c r="L217" s="282"/>
      <c r="M217" s="283"/>
      <c r="Z217" s="174"/>
      <c r="AA217" s="129"/>
    </row>
    <row r="218" spans="1:27" ht="20.100000000000001" customHeight="1" x14ac:dyDescent="0.15">
      <c r="A218" s="94"/>
      <c r="B218" s="94"/>
      <c r="C218" s="119"/>
      <c r="D218" s="120"/>
      <c r="E218" s="95"/>
      <c r="F218" s="95"/>
      <c r="G218" s="95"/>
      <c r="H218" s="95"/>
      <c r="I218" s="192"/>
      <c r="J218" s="192"/>
      <c r="K218" s="192"/>
      <c r="L218" s="242"/>
      <c r="M218" s="242"/>
      <c r="N218" s="242"/>
      <c r="O218" s="192"/>
      <c r="P218" s="235"/>
      <c r="Q218" s="192"/>
      <c r="R218" s="192"/>
      <c r="S218" s="192"/>
      <c r="T218" s="192"/>
      <c r="U218" s="192"/>
      <c r="V218" s="192"/>
      <c r="W218" s="192"/>
      <c r="X218" s="192"/>
      <c r="Y218" s="192"/>
      <c r="Z218" s="236"/>
      <c r="AA218" s="129"/>
    </row>
    <row r="219" spans="1:27" ht="20.100000000000001" customHeight="1" x14ac:dyDescent="0.15">
      <c r="A219" s="94"/>
      <c r="B219" s="94"/>
      <c r="C219" s="119"/>
      <c r="D219" s="120">
        <v>13</v>
      </c>
      <c r="E219" s="95" t="s">
        <v>29</v>
      </c>
      <c r="F219" s="95"/>
      <c r="G219" s="95"/>
      <c r="H219" s="95"/>
      <c r="I219" s="163"/>
      <c r="Z219" s="174"/>
      <c r="AA219" s="129"/>
    </row>
    <row r="220" spans="1:27" ht="20.100000000000001" customHeight="1" x14ac:dyDescent="0.15">
      <c r="A220" s="94"/>
      <c r="B220" s="94"/>
      <c r="C220" s="119"/>
      <c r="D220" s="174"/>
      <c r="E220" s="264" t="s">
        <v>2</v>
      </c>
      <c r="F220" s="265"/>
      <c r="G220" s="265"/>
      <c r="H220" s="266"/>
      <c r="I220" s="267" t="s">
        <v>79</v>
      </c>
      <c r="J220" s="268"/>
      <c r="K220" s="268"/>
      <c r="L220" s="268"/>
      <c r="M220" s="269"/>
      <c r="Z220" s="174"/>
      <c r="AA220" s="129"/>
    </row>
    <row r="221" spans="1:27" ht="20.100000000000001" customHeight="1" x14ac:dyDescent="0.15">
      <c r="A221" s="94"/>
      <c r="B221" s="94"/>
      <c r="C221" s="119"/>
      <c r="D221" s="120"/>
      <c r="E221" s="284" t="s">
        <v>80</v>
      </c>
      <c r="F221" s="285"/>
      <c r="G221" s="285"/>
      <c r="H221" s="286"/>
      <c r="I221" s="39"/>
      <c r="J221" s="40"/>
      <c r="K221" s="40"/>
      <c r="L221" s="40"/>
      <c r="M221" s="41"/>
      <c r="N221" s="88" t="s">
        <v>81</v>
      </c>
      <c r="Z221" s="174"/>
      <c r="AA221" s="129"/>
    </row>
    <row r="222" spans="1:27" ht="20.100000000000001" customHeight="1" thickBot="1" x14ac:dyDescent="0.2">
      <c r="A222" s="94"/>
      <c r="B222" s="94"/>
      <c r="C222" s="119"/>
      <c r="D222" s="120"/>
      <c r="E222" s="287" t="s">
        <v>82</v>
      </c>
      <c r="F222" s="288"/>
      <c r="G222" s="288"/>
      <c r="H222" s="289"/>
      <c r="I222" s="42"/>
      <c r="J222" s="43"/>
      <c r="K222" s="43"/>
      <c r="L222" s="43"/>
      <c r="M222" s="44"/>
      <c r="N222" s="88" t="s">
        <v>81</v>
      </c>
      <c r="Z222" s="174"/>
      <c r="AA222" s="129"/>
    </row>
    <row r="223" spans="1:27" ht="20.100000000000001" customHeight="1" thickTop="1" x14ac:dyDescent="0.15">
      <c r="A223" s="94"/>
      <c r="B223" s="94"/>
      <c r="C223" s="119"/>
      <c r="D223" s="120"/>
      <c r="E223" s="290" t="s">
        <v>30</v>
      </c>
      <c r="F223" s="291"/>
      <c r="G223" s="291"/>
      <c r="H223" s="292"/>
      <c r="I223" s="293" t="str">
        <f>IFERROR(ROUND(I221*100/I222,1),"")</f>
        <v/>
      </c>
      <c r="J223" s="294"/>
      <c r="K223" s="294"/>
      <c r="L223" s="294"/>
      <c r="M223" s="295"/>
      <c r="N223" s="88" t="s">
        <v>5</v>
      </c>
      <c r="Z223" s="174"/>
      <c r="AA223" s="129"/>
    </row>
    <row r="224" spans="1:27" ht="20.100000000000001" customHeight="1" x14ac:dyDescent="0.15">
      <c r="A224" s="94"/>
      <c r="B224" s="94"/>
      <c r="C224" s="119"/>
      <c r="D224" s="120"/>
      <c r="E224" s="192"/>
      <c r="F224" s="192"/>
      <c r="G224" s="192"/>
      <c r="H224" s="192"/>
      <c r="I224" s="192"/>
      <c r="J224" s="192"/>
      <c r="K224" s="192"/>
      <c r="L224" s="192"/>
      <c r="M224" s="192"/>
      <c r="N224" s="192"/>
      <c r="O224" s="192"/>
      <c r="P224" s="235"/>
      <c r="Q224" s="192"/>
      <c r="R224" s="192"/>
      <c r="S224" s="192"/>
      <c r="T224" s="192"/>
      <c r="U224" s="192"/>
      <c r="V224" s="192"/>
      <c r="W224" s="192"/>
      <c r="X224" s="192"/>
      <c r="Y224" s="192"/>
      <c r="Z224" s="236"/>
      <c r="AA224" s="129"/>
    </row>
    <row r="225" spans="1:27" ht="20.100000000000001" customHeight="1" x14ac:dyDescent="0.15">
      <c r="A225" s="94">
        <f>IFERROR(IF(TRIM($I225)="",1001,0),3)</f>
        <v>1001</v>
      </c>
      <c r="B225" s="94"/>
      <c r="C225" s="119"/>
      <c r="D225" s="120">
        <v>14</v>
      </c>
      <c r="E225" s="95" t="s">
        <v>646</v>
      </c>
      <c r="F225" s="95"/>
      <c r="G225" s="95"/>
      <c r="H225" s="95"/>
      <c r="I225" s="45"/>
      <c r="J225" s="45"/>
      <c r="K225" s="45"/>
      <c r="L225" s="45"/>
      <c r="M225" s="45"/>
      <c r="P225" s="88"/>
      <c r="Z225" s="236"/>
      <c r="AA225" s="129"/>
    </row>
    <row r="226" spans="1:27" ht="30" customHeight="1" x14ac:dyDescent="0.15">
      <c r="A226" s="94"/>
      <c r="B226" s="94"/>
      <c r="C226" s="119"/>
      <c r="D226" s="120"/>
      <c r="E226" s="154"/>
      <c r="F226" s="95"/>
      <c r="G226" s="95"/>
      <c r="H226" s="127"/>
      <c r="I226" s="187"/>
      <c r="J226" s="153" t="str">
        <f>"電子契約の利用を希望する場合は、リストから「希望する」を選択し、("&amp;D227&amp;")"&amp;E227&amp;E228&amp;"を入力してください。"</f>
        <v>電子契約の利用を希望する場合は、リストから「希望する」を選択し、(15)メールアドレス(電子契約用)を入力してください。</v>
      </c>
      <c r="K226" s="153"/>
      <c r="L226" s="153"/>
      <c r="M226" s="153"/>
      <c r="N226" s="153"/>
      <c r="O226" s="153"/>
      <c r="P226" s="153"/>
      <c r="Q226" s="153"/>
      <c r="R226" s="153"/>
      <c r="S226" s="153"/>
      <c r="T226" s="153"/>
      <c r="U226" s="153"/>
      <c r="V226" s="153"/>
      <c r="W226" s="153"/>
      <c r="X226" s="153"/>
      <c r="Y226" s="153"/>
      <c r="Z226" s="236"/>
      <c r="AA226" s="129"/>
    </row>
    <row r="227" spans="1:27" ht="20.100000000000001" customHeight="1" x14ac:dyDescent="0.15">
      <c r="A227" s="94">
        <f>IFERROR(IF(AND($I225="希望する",IFERROR(SEARCH("@",$I227),0)=0),1001,0),3)</f>
        <v>0</v>
      </c>
      <c r="B227" s="94"/>
      <c r="C227" s="129"/>
      <c r="D227" s="120">
        <v>15</v>
      </c>
      <c r="E227" s="88" t="s">
        <v>54</v>
      </c>
      <c r="I227" s="59"/>
      <c r="J227" s="45"/>
      <c r="K227" s="45"/>
      <c r="L227" s="45"/>
      <c r="M227" s="45"/>
      <c r="N227" s="45"/>
      <c r="O227" s="45"/>
      <c r="P227" s="45"/>
      <c r="Q227" s="54"/>
      <c r="R227" s="45"/>
      <c r="S227" s="45"/>
      <c r="T227" s="45"/>
      <c r="U227" s="45"/>
      <c r="V227" s="45"/>
      <c r="W227" s="45"/>
      <c r="X227" s="45"/>
      <c r="Y227" s="45"/>
      <c r="Z227" s="124"/>
    </row>
    <row r="228" spans="1:27" ht="30" customHeight="1" x14ac:dyDescent="0.15">
      <c r="A228" s="94"/>
      <c r="B228" s="94"/>
      <c r="C228" s="129"/>
      <c r="D228" s="120"/>
      <c r="E228" s="187" t="s">
        <v>573</v>
      </c>
      <c r="I228" s="122"/>
      <c r="J228" s="296" t="s">
        <v>647</v>
      </c>
      <c r="K228" s="296"/>
      <c r="L228" s="296"/>
      <c r="M228" s="296"/>
      <c r="N228" s="296"/>
      <c r="O228" s="296"/>
      <c r="P228" s="296"/>
      <c r="Q228" s="296"/>
      <c r="R228" s="296"/>
      <c r="S228" s="296"/>
      <c r="T228" s="296"/>
      <c r="U228" s="296"/>
      <c r="V228" s="296"/>
      <c r="W228" s="296"/>
      <c r="X228" s="296"/>
      <c r="Y228" s="296"/>
      <c r="Z228" s="95"/>
      <c r="AA228" s="138"/>
    </row>
    <row r="229" spans="1:27" ht="20.100000000000001" customHeight="1" x14ac:dyDescent="0.15">
      <c r="A229" s="94"/>
      <c r="B229" s="94"/>
      <c r="C229" s="141"/>
      <c r="D229" s="142"/>
      <c r="E229" s="142"/>
      <c r="F229" s="142"/>
      <c r="G229" s="142"/>
      <c r="H229" s="142"/>
      <c r="I229" s="142"/>
      <c r="J229" s="143"/>
      <c r="K229" s="143"/>
      <c r="L229" s="143"/>
      <c r="M229" s="170"/>
      <c r="N229" s="143"/>
      <c r="O229" s="143"/>
      <c r="P229" s="297"/>
      <c r="Q229" s="143"/>
      <c r="R229" s="143"/>
      <c r="S229" s="143"/>
      <c r="T229" s="143"/>
      <c r="U229" s="143"/>
      <c r="V229" s="143"/>
      <c r="W229" s="143"/>
      <c r="X229" s="143"/>
      <c r="Y229" s="143"/>
      <c r="Z229" s="298"/>
      <c r="AA229" s="129"/>
    </row>
    <row r="230" spans="1:27" ht="20.100000000000001" customHeight="1" x14ac:dyDescent="0.15">
      <c r="A230" s="94"/>
      <c r="B230" s="94"/>
      <c r="C230" s="95"/>
      <c r="D230" s="95"/>
      <c r="E230" s="95"/>
      <c r="F230" s="95"/>
      <c r="G230" s="95"/>
      <c r="H230" s="95"/>
      <c r="I230" s="95"/>
      <c r="J230" s="148"/>
      <c r="K230" s="148"/>
      <c r="L230" s="148"/>
      <c r="M230" s="171"/>
      <c r="N230" s="148"/>
      <c r="O230" s="148"/>
      <c r="P230" s="299"/>
      <c r="Q230" s="148"/>
      <c r="R230" s="148"/>
      <c r="S230" s="148"/>
      <c r="T230" s="148"/>
      <c r="U230" s="148"/>
      <c r="V230" s="148"/>
      <c r="W230" s="148"/>
      <c r="X230" s="148"/>
      <c r="Y230" s="148"/>
      <c r="Z230" s="148"/>
      <c r="AA230" s="148"/>
    </row>
    <row r="231" spans="1:27" ht="20.100000000000001" customHeight="1" x14ac:dyDescent="0.15">
      <c r="A231" s="110"/>
      <c r="B231" s="94"/>
      <c r="C231" s="95"/>
      <c r="D231" s="95"/>
      <c r="E231" s="95"/>
      <c r="F231" s="95"/>
      <c r="G231" s="95"/>
      <c r="H231" s="95"/>
      <c r="I231" s="148"/>
      <c r="J231" s="95"/>
      <c r="K231" s="95"/>
      <c r="L231" s="162"/>
      <c r="M231" s="95"/>
      <c r="N231" s="95"/>
      <c r="O231" s="95"/>
      <c r="P231" s="127"/>
      <c r="Q231" s="95"/>
      <c r="R231" s="95"/>
      <c r="S231" s="95"/>
      <c r="T231" s="95"/>
      <c r="U231" s="95"/>
      <c r="V231" s="95"/>
      <c r="W231" s="95"/>
      <c r="X231" s="95"/>
      <c r="Y231" s="95"/>
      <c r="Z231" s="95"/>
    </row>
    <row r="232" spans="1:27" ht="20.100000000000001" customHeight="1" x14ac:dyDescent="0.15">
      <c r="A232" s="110"/>
      <c r="B232" s="94"/>
      <c r="C232" s="111" t="s">
        <v>33</v>
      </c>
      <c r="D232" s="112"/>
      <c r="E232" s="112"/>
      <c r="F232" s="112"/>
      <c r="G232" s="112"/>
      <c r="H232" s="113"/>
      <c r="I232" s="179"/>
      <c r="L232" s="150"/>
    </row>
    <row r="233" spans="1:27" ht="20.100000000000001" customHeight="1" x14ac:dyDescent="0.15">
      <c r="A233" s="110"/>
      <c r="B233" s="94"/>
      <c r="C233" s="114"/>
      <c r="D233" s="115"/>
      <c r="E233" s="115"/>
      <c r="F233" s="115"/>
      <c r="G233" s="115"/>
      <c r="H233" s="115"/>
      <c r="I233" s="115"/>
      <c r="J233" s="116"/>
      <c r="K233" s="116"/>
      <c r="L233" s="166"/>
      <c r="M233" s="166"/>
      <c r="N233" s="116"/>
      <c r="O233" s="116"/>
      <c r="P233" s="117"/>
      <c r="Q233" s="116"/>
      <c r="R233" s="116"/>
      <c r="S233" s="116"/>
      <c r="T233" s="116"/>
      <c r="U233" s="116"/>
      <c r="V233" s="116"/>
      <c r="W233" s="116"/>
      <c r="X233" s="116"/>
      <c r="Y233" s="116"/>
      <c r="Z233" s="118"/>
    </row>
    <row r="234" spans="1:27" ht="20.100000000000001" hidden="1" customHeight="1" x14ac:dyDescent="0.15">
      <c r="A234" s="110"/>
      <c r="B234" s="94"/>
      <c r="C234" s="114"/>
      <c r="D234" s="115"/>
      <c r="E234" s="115"/>
      <c r="F234" s="115"/>
      <c r="G234" s="115"/>
      <c r="H234" s="115"/>
      <c r="I234" s="115"/>
      <c r="J234" s="95"/>
      <c r="K234" s="95"/>
      <c r="L234" s="162"/>
      <c r="M234" s="162"/>
      <c r="N234" s="95"/>
      <c r="O234" s="95"/>
      <c r="P234" s="127"/>
      <c r="Q234" s="95"/>
      <c r="R234" s="95"/>
      <c r="S234" s="95"/>
      <c r="T234" s="95"/>
      <c r="U234" s="95"/>
      <c r="V234" s="95"/>
      <c r="W234" s="95"/>
      <c r="X234" s="95"/>
      <c r="Y234" s="95"/>
      <c r="Z234" s="124"/>
    </row>
    <row r="235" spans="1:27" ht="20.100000000000001" customHeight="1" x14ac:dyDescent="0.15">
      <c r="A235" s="110"/>
      <c r="B235" s="94"/>
      <c r="C235" s="119"/>
      <c r="D235" s="120">
        <v>1</v>
      </c>
      <c r="E235" s="88" t="s">
        <v>32</v>
      </c>
      <c r="J235" s="125"/>
      <c r="K235" s="125"/>
      <c r="L235" s="169"/>
      <c r="M235" s="125"/>
      <c r="N235" s="125"/>
      <c r="O235" s="169"/>
      <c r="P235" s="126"/>
      <c r="Q235" s="125"/>
      <c r="R235" s="169"/>
      <c r="S235" s="125"/>
      <c r="T235" s="125"/>
      <c r="U235" s="125"/>
      <c r="V235" s="125"/>
      <c r="W235" s="125"/>
      <c r="X235" s="125"/>
      <c r="Y235" s="125"/>
      <c r="Z235" s="124"/>
    </row>
    <row r="236" spans="1:27" ht="30" customHeight="1" x14ac:dyDescent="0.15">
      <c r="A236" s="110"/>
      <c r="B236" s="94"/>
      <c r="C236" s="114"/>
      <c r="E236" s="300" t="s">
        <v>608</v>
      </c>
      <c r="F236" s="300"/>
      <c r="G236" s="300"/>
      <c r="H236" s="300"/>
      <c r="I236" s="300"/>
      <c r="J236" s="300"/>
      <c r="K236" s="300"/>
      <c r="L236" s="300"/>
      <c r="M236" s="300"/>
      <c r="N236" s="300"/>
      <c r="O236" s="300"/>
      <c r="P236" s="300"/>
      <c r="Q236" s="300"/>
      <c r="R236" s="300"/>
      <c r="S236" s="300"/>
      <c r="T236" s="300"/>
      <c r="U236" s="300"/>
      <c r="V236" s="300"/>
      <c r="W236" s="300"/>
      <c r="X236" s="300"/>
      <c r="Y236" s="300"/>
      <c r="Z236" s="124"/>
    </row>
    <row r="237" spans="1:27" ht="20.100000000000001" customHeight="1" x14ac:dyDescent="0.15">
      <c r="A237" s="94"/>
      <c r="B237" s="94"/>
      <c r="C237" s="119"/>
      <c r="D237" s="120"/>
      <c r="E237" s="301" t="s">
        <v>101</v>
      </c>
      <c r="F237" s="192"/>
      <c r="G237" s="192"/>
      <c r="H237" s="192"/>
      <c r="I237" s="192"/>
      <c r="J237" s="192"/>
      <c r="K237" s="192"/>
      <c r="L237" s="192"/>
      <c r="M237" s="192"/>
      <c r="N237" s="192"/>
      <c r="O237" s="192"/>
      <c r="P237" s="235"/>
      <c r="Q237" s="192"/>
      <c r="R237" s="192"/>
      <c r="S237" s="192"/>
      <c r="T237" s="192"/>
      <c r="U237" s="192"/>
      <c r="V237" s="192"/>
      <c r="W237" s="192"/>
      <c r="X237" s="192"/>
      <c r="Y237" s="192"/>
      <c r="Z237" s="236"/>
      <c r="AA237" s="129"/>
    </row>
    <row r="238" spans="1:27" ht="20.100000000000001" customHeight="1" x14ac:dyDescent="0.15">
      <c r="A238" s="110">
        <f>IFERROR(IF(COUNTIF($N239:$N723,"○")&lt;1,1001,0),3)</f>
        <v>1001</v>
      </c>
      <c r="B238" s="471"/>
      <c r="C238" s="114"/>
      <c r="E238" s="302" t="s">
        <v>36</v>
      </c>
      <c r="F238" s="303"/>
      <c r="G238" s="303"/>
      <c r="H238" s="303"/>
      <c r="I238" s="303"/>
      <c r="J238" s="303"/>
      <c r="K238" s="303"/>
      <c r="L238" s="303"/>
      <c r="M238" s="304"/>
      <c r="N238" s="305" t="s">
        <v>35</v>
      </c>
      <c r="O238" s="306" t="s">
        <v>85</v>
      </c>
      <c r="P238" s="307"/>
      <c r="Q238" s="307"/>
      <c r="R238" s="307"/>
      <c r="S238" s="307"/>
      <c r="T238" s="307"/>
      <c r="U238" s="307"/>
      <c r="V238" s="307"/>
      <c r="W238" s="307"/>
      <c r="X238" s="307"/>
      <c r="Y238" s="308"/>
      <c r="Z238" s="125"/>
      <c r="AA238" s="129"/>
    </row>
    <row r="239" spans="1:27" ht="20.100000000000001" customHeight="1" x14ac:dyDescent="0.15">
      <c r="A239" s="94"/>
      <c r="B239" s="94"/>
      <c r="C239" s="119"/>
      <c r="D239" s="206"/>
      <c r="E239" s="309" t="s">
        <v>117</v>
      </c>
      <c r="F239" s="310" t="s">
        <v>102</v>
      </c>
      <c r="G239" s="311"/>
      <c r="H239" s="312" t="s">
        <v>103</v>
      </c>
      <c r="I239" s="312"/>
      <c r="J239" s="313"/>
      <c r="K239" s="314"/>
      <c r="L239" s="314"/>
      <c r="M239" s="315"/>
      <c r="N239" s="2"/>
      <c r="O239" s="316"/>
      <c r="P239" s="317"/>
      <c r="Q239" s="317"/>
      <c r="R239" s="317"/>
      <c r="S239" s="317"/>
      <c r="T239" s="317"/>
      <c r="U239" s="317"/>
      <c r="V239" s="317"/>
      <c r="W239" s="317"/>
      <c r="X239" s="317"/>
      <c r="Y239" s="318"/>
      <c r="Z239" s="236"/>
      <c r="AA239" s="129"/>
    </row>
    <row r="240" spans="1:27" ht="20.100000000000001" customHeight="1" x14ac:dyDescent="0.15">
      <c r="A240" s="94"/>
      <c r="B240" s="94"/>
      <c r="C240" s="119"/>
      <c r="D240" s="206"/>
      <c r="E240" s="319"/>
      <c r="F240" s="320"/>
      <c r="G240" s="321"/>
      <c r="H240" s="322" t="s">
        <v>104</v>
      </c>
      <c r="I240" s="323"/>
      <c r="J240" s="323"/>
      <c r="K240" s="324"/>
      <c r="L240" s="324"/>
      <c r="M240" s="325"/>
      <c r="N240" s="3"/>
      <c r="O240" s="326"/>
      <c r="P240" s="327"/>
      <c r="Q240" s="327"/>
      <c r="R240" s="327"/>
      <c r="S240" s="327"/>
      <c r="T240" s="327"/>
      <c r="U240" s="327"/>
      <c r="V240" s="327"/>
      <c r="W240" s="327"/>
      <c r="X240" s="327"/>
      <c r="Y240" s="328"/>
      <c r="Z240" s="236"/>
      <c r="AA240" s="129"/>
    </row>
    <row r="241" spans="1:27" ht="20.25" customHeight="1" x14ac:dyDescent="0.15">
      <c r="A241" s="94"/>
      <c r="B241" s="94"/>
      <c r="C241" s="119"/>
      <c r="D241" s="206"/>
      <c r="E241" s="319"/>
      <c r="F241" s="320"/>
      <c r="G241" s="321"/>
      <c r="H241" s="329" t="s">
        <v>105</v>
      </c>
      <c r="I241" s="323"/>
      <c r="J241" s="323"/>
      <c r="K241" s="324"/>
      <c r="L241" s="324"/>
      <c r="M241" s="325"/>
      <c r="N241" s="3"/>
      <c r="O241" s="326"/>
      <c r="P241" s="327"/>
      <c r="Q241" s="327"/>
      <c r="R241" s="327"/>
      <c r="S241" s="327"/>
      <c r="T241" s="327"/>
      <c r="U241" s="327"/>
      <c r="V241" s="327"/>
      <c r="W241" s="327"/>
      <c r="X241" s="327"/>
      <c r="Y241" s="328"/>
      <c r="Z241" s="236"/>
      <c r="AA241" s="129"/>
    </row>
    <row r="242" spans="1:27" ht="20.100000000000001" customHeight="1" x14ac:dyDescent="0.15">
      <c r="A242" s="94"/>
      <c r="B242" s="94"/>
      <c r="C242" s="119"/>
      <c r="D242" s="206"/>
      <c r="E242" s="319"/>
      <c r="F242" s="320"/>
      <c r="G242" s="321"/>
      <c r="H242" s="329" t="s">
        <v>106</v>
      </c>
      <c r="I242" s="323"/>
      <c r="J242" s="323"/>
      <c r="K242" s="324"/>
      <c r="L242" s="324"/>
      <c r="M242" s="325"/>
      <c r="N242" s="3"/>
      <c r="O242" s="326"/>
      <c r="P242" s="327"/>
      <c r="Q242" s="327"/>
      <c r="R242" s="327"/>
      <c r="S242" s="327"/>
      <c r="T242" s="327"/>
      <c r="U242" s="327"/>
      <c r="V242" s="327"/>
      <c r="W242" s="327"/>
      <c r="X242" s="327"/>
      <c r="Y242" s="328"/>
      <c r="Z242" s="236"/>
      <c r="AA242" s="129"/>
    </row>
    <row r="243" spans="1:27" ht="20.100000000000001" customHeight="1" x14ac:dyDescent="0.15">
      <c r="A243" s="94"/>
      <c r="B243" s="94"/>
      <c r="C243" s="119"/>
      <c r="D243" s="206"/>
      <c r="E243" s="319"/>
      <c r="F243" s="320"/>
      <c r="G243" s="321"/>
      <c r="H243" s="329" t="s">
        <v>107</v>
      </c>
      <c r="I243" s="323"/>
      <c r="J243" s="323"/>
      <c r="K243" s="324"/>
      <c r="L243" s="324"/>
      <c r="M243" s="325"/>
      <c r="N243" s="3"/>
      <c r="O243" s="326"/>
      <c r="P243" s="327"/>
      <c r="Q243" s="327"/>
      <c r="R243" s="327"/>
      <c r="S243" s="327"/>
      <c r="T243" s="327"/>
      <c r="U243" s="327"/>
      <c r="V243" s="327"/>
      <c r="W243" s="327"/>
      <c r="X243" s="327"/>
      <c r="Y243" s="328"/>
      <c r="Z243" s="236"/>
      <c r="AA243" s="129"/>
    </row>
    <row r="244" spans="1:27" ht="20.100000000000001" customHeight="1" x14ac:dyDescent="0.15">
      <c r="A244" s="94"/>
      <c r="B244" s="94"/>
      <c r="C244" s="119"/>
      <c r="D244" s="206"/>
      <c r="E244" s="319"/>
      <c r="F244" s="320"/>
      <c r="G244" s="321"/>
      <c r="H244" s="329" t="s">
        <v>108</v>
      </c>
      <c r="I244" s="323"/>
      <c r="J244" s="323"/>
      <c r="K244" s="324"/>
      <c r="L244" s="324"/>
      <c r="M244" s="325"/>
      <c r="N244" s="3"/>
      <c r="O244" s="326"/>
      <c r="P244" s="327"/>
      <c r="Q244" s="327"/>
      <c r="R244" s="327"/>
      <c r="S244" s="327"/>
      <c r="T244" s="327"/>
      <c r="U244" s="327"/>
      <c r="V244" s="327"/>
      <c r="W244" s="327"/>
      <c r="X244" s="327"/>
      <c r="Y244" s="328"/>
      <c r="Z244" s="236"/>
      <c r="AA244" s="129"/>
    </row>
    <row r="245" spans="1:27" ht="20.100000000000001" customHeight="1" x14ac:dyDescent="0.15">
      <c r="A245" s="94"/>
      <c r="B245" s="94"/>
      <c r="C245" s="119"/>
      <c r="D245" s="206"/>
      <c r="E245" s="319"/>
      <c r="F245" s="320"/>
      <c r="G245" s="321"/>
      <c r="H245" s="329" t="s">
        <v>109</v>
      </c>
      <c r="I245" s="323"/>
      <c r="J245" s="323"/>
      <c r="K245" s="324"/>
      <c r="L245" s="324"/>
      <c r="M245" s="325"/>
      <c r="N245" s="3"/>
      <c r="O245" s="326"/>
      <c r="P245" s="327"/>
      <c r="Q245" s="327"/>
      <c r="R245" s="327"/>
      <c r="S245" s="327"/>
      <c r="T245" s="327"/>
      <c r="U245" s="327"/>
      <c r="V245" s="327"/>
      <c r="W245" s="327"/>
      <c r="X245" s="327"/>
      <c r="Y245" s="328"/>
      <c r="Z245" s="236"/>
      <c r="AA245" s="129"/>
    </row>
    <row r="246" spans="1:27" ht="20.100000000000001" customHeight="1" x14ac:dyDescent="0.15">
      <c r="A246" s="94"/>
      <c r="B246" s="94"/>
      <c r="C246" s="119"/>
      <c r="D246" s="206"/>
      <c r="E246" s="319"/>
      <c r="F246" s="320"/>
      <c r="G246" s="321"/>
      <c r="H246" s="329" t="s">
        <v>110</v>
      </c>
      <c r="I246" s="323"/>
      <c r="J246" s="323"/>
      <c r="K246" s="324"/>
      <c r="L246" s="324"/>
      <c r="M246" s="325"/>
      <c r="N246" s="3"/>
      <c r="O246" s="330"/>
      <c r="P246" s="331"/>
      <c r="Q246" s="331"/>
      <c r="R246" s="331"/>
      <c r="S246" s="331"/>
      <c r="T246" s="331"/>
      <c r="U246" s="331"/>
      <c r="V246" s="331"/>
      <c r="W246" s="331"/>
      <c r="X246" s="331"/>
      <c r="Y246" s="332"/>
      <c r="Z246" s="236"/>
      <c r="AA246" s="129"/>
    </row>
    <row r="247" spans="1:27" ht="20.100000000000001" customHeight="1" x14ac:dyDescent="0.15">
      <c r="A247" s="94">
        <f>IFERROR(IF(AND($N247="○", TRIM($O247)=""),1001,0),3)</f>
        <v>0</v>
      </c>
      <c r="B247" s="94"/>
      <c r="C247" s="119"/>
      <c r="D247" s="206"/>
      <c r="E247" s="319"/>
      <c r="F247" s="333"/>
      <c r="G247" s="334"/>
      <c r="H247" s="329" t="s">
        <v>111</v>
      </c>
      <c r="I247" s="323"/>
      <c r="J247" s="323"/>
      <c r="K247" s="324"/>
      <c r="L247" s="324"/>
      <c r="M247" s="325"/>
      <c r="N247" s="3"/>
      <c r="O247" s="17"/>
      <c r="P247" s="18"/>
      <c r="Q247" s="18"/>
      <c r="R247" s="18"/>
      <c r="S247" s="18"/>
      <c r="T247" s="18"/>
      <c r="U247" s="18"/>
      <c r="V247" s="18"/>
      <c r="W247" s="18"/>
      <c r="X247" s="18"/>
      <c r="Y247" s="22"/>
      <c r="Z247" s="236"/>
      <c r="AA247" s="129"/>
    </row>
    <row r="248" spans="1:27" ht="20.100000000000001" customHeight="1" x14ac:dyDescent="0.15">
      <c r="A248" s="94"/>
      <c r="B248" s="94"/>
      <c r="C248" s="119"/>
      <c r="D248" s="206"/>
      <c r="E248" s="319"/>
      <c r="F248" s="335" t="s">
        <v>118</v>
      </c>
      <c r="G248" s="336"/>
      <c r="H248" s="329" t="s">
        <v>103</v>
      </c>
      <c r="I248" s="323"/>
      <c r="J248" s="323"/>
      <c r="K248" s="324"/>
      <c r="L248" s="324"/>
      <c r="M248" s="325"/>
      <c r="N248" s="4"/>
      <c r="O248" s="337"/>
      <c r="P248" s="338"/>
      <c r="Q248" s="338"/>
      <c r="R248" s="338"/>
      <c r="S248" s="338"/>
      <c r="T248" s="338"/>
      <c r="U248" s="338"/>
      <c r="V248" s="338"/>
      <c r="W248" s="338"/>
      <c r="X248" s="338"/>
      <c r="Y248" s="339"/>
      <c r="Z248" s="236"/>
      <c r="AA248" s="129"/>
    </row>
    <row r="249" spans="1:27" ht="20.100000000000001" customHeight="1" x14ac:dyDescent="0.15">
      <c r="A249" s="94"/>
      <c r="B249" s="94"/>
      <c r="C249" s="119"/>
      <c r="D249" s="206"/>
      <c r="E249" s="319"/>
      <c r="F249" s="340"/>
      <c r="G249" s="341"/>
      <c r="H249" s="329" t="s">
        <v>104</v>
      </c>
      <c r="I249" s="323"/>
      <c r="J249" s="323"/>
      <c r="K249" s="324"/>
      <c r="L249" s="324"/>
      <c r="M249" s="325"/>
      <c r="N249" s="3"/>
      <c r="O249" s="326"/>
      <c r="P249" s="327"/>
      <c r="Q249" s="327"/>
      <c r="R249" s="327"/>
      <c r="S249" s="327"/>
      <c r="T249" s="327"/>
      <c r="U249" s="327"/>
      <c r="V249" s="327"/>
      <c r="W249" s="327"/>
      <c r="X249" s="327"/>
      <c r="Y249" s="328"/>
      <c r="Z249" s="236"/>
      <c r="AA249" s="129"/>
    </row>
    <row r="250" spans="1:27" ht="20.100000000000001" customHeight="1" x14ac:dyDescent="0.15">
      <c r="A250" s="94"/>
      <c r="B250" s="94"/>
      <c r="C250" s="119"/>
      <c r="D250" s="206"/>
      <c r="E250" s="319"/>
      <c r="F250" s="340"/>
      <c r="G250" s="341"/>
      <c r="H250" s="329" t="s">
        <v>112</v>
      </c>
      <c r="I250" s="323"/>
      <c r="J250" s="323"/>
      <c r="K250" s="324"/>
      <c r="L250" s="324"/>
      <c r="M250" s="325"/>
      <c r="N250" s="3"/>
      <c r="O250" s="326"/>
      <c r="P250" s="327"/>
      <c r="Q250" s="327"/>
      <c r="R250" s="327"/>
      <c r="S250" s="327"/>
      <c r="T250" s="327"/>
      <c r="U250" s="327"/>
      <c r="V250" s="327"/>
      <c r="W250" s="327"/>
      <c r="X250" s="327"/>
      <c r="Y250" s="328"/>
      <c r="Z250" s="236"/>
      <c r="AA250" s="129"/>
    </row>
    <row r="251" spans="1:27" ht="20.100000000000001" customHeight="1" x14ac:dyDescent="0.15">
      <c r="A251" s="94"/>
      <c r="B251" s="94"/>
      <c r="C251" s="119"/>
      <c r="D251" s="206"/>
      <c r="E251" s="319"/>
      <c r="F251" s="340"/>
      <c r="G251" s="341"/>
      <c r="H251" s="329" t="s">
        <v>113</v>
      </c>
      <c r="I251" s="323"/>
      <c r="J251" s="323"/>
      <c r="K251" s="324"/>
      <c r="L251" s="324"/>
      <c r="M251" s="325"/>
      <c r="N251" s="3"/>
      <c r="O251" s="326"/>
      <c r="P251" s="327"/>
      <c r="Q251" s="327"/>
      <c r="R251" s="327"/>
      <c r="S251" s="327"/>
      <c r="T251" s="327"/>
      <c r="U251" s="327"/>
      <c r="V251" s="327"/>
      <c r="W251" s="327"/>
      <c r="X251" s="327"/>
      <c r="Y251" s="328"/>
      <c r="Z251" s="236"/>
      <c r="AA251" s="129"/>
    </row>
    <row r="252" spans="1:27" ht="20.100000000000001" customHeight="1" x14ac:dyDescent="0.15">
      <c r="A252" s="94"/>
      <c r="B252" s="94"/>
      <c r="C252" s="119"/>
      <c r="D252" s="206"/>
      <c r="E252" s="319"/>
      <c r="F252" s="340"/>
      <c r="G252" s="341"/>
      <c r="H252" s="329" t="s">
        <v>114</v>
      </c>
      <c r="I252" s="323"/>
      <c r="J252" s="323"/>
      <c r="K252" s="324"/>
      <c r="L252" s="324"/>
      <c r="M252" s="325"/>
      <c r="N252" s="3"/>
      <c r="O252" s="326"/>
      <c r="P252" s="327"/>
      <c r="Q252" s="327"/>
      <c r="R252" s="327"/>
      <c r="S252" s="327"/>
      <c r="T252" s="327"/>
      <c r="U252" s="327"/>
      <c r="V252" s="327"/>
      <c r="W252" s="327"/>
      <c r="X252" s="327"/>
      <c r="Y252" s="328"/>
      <c r="Z252" s="236"/>
      <c r="AA252" s="129"/>
    </row>
    <row r="253" spans="1:27" ht="20.100000000000001" customHeight="1" x14ac:dyDescent="0.15">
      <c r="A253" s="94"/>
      <c r="B253" s="94"/>
      <c r="C253" s="119"/>
      <c r="D253" s="206"/>
      <c r="E253" s="319"/>
      <c r="F253" s="340"/>
      <c r="G253" s="341"/>
      <c r="H253" s="329" t="s">
        <v>115</v>
      </c>
      <c r="I253" s="323"/>
      <c r="J253" s="323"/>
      <c r="K253" s="324"/>
      <c r="L253" s="324"/>
      <c r="M253" s="325"/>
      <c r="N253" s="3"/>
      <c r="O253" s="326"/>
      <c r="P253" s="327"/>
      <c r="Q253" s="327"/>
      <c r="R253" s="327"/>
      <c r="S253" s="327"/>
      <c r="T253" s="327"/>
      <c r="U253" s="327"/>
      <c r="V253" s="327"/>
      <c r="W253" s="327"/>
      <c r="X253" s="327"/>
      <c r="Y253" s="328"/>
      <c r="Z253" s="236"/>
      <c r="AA253" s="129"/>
    </row>
    <row r="254" spans="1:27" ht="20.100000000000001" customHeight="1" x14ac:dyDescent="0.15">
      <c r="A254" s="94"/>
      <c r="B254" s="94"/>
      <c r="C254" s="119"/>
      <c r="D254" s="206"/>
      <c r="E254" s="319"/>
      <c r="F254" s="340"/>
      <c r="G254" s="341"/>
      <c r="H254" s="329" t="s">
        <v>116</v>
      </c>
      <c r="I254" s="323"/>
      <c r="J254" s="323"/>
      <c r="K254" s="324"/>
      <c r="L254" s="324"/>
      <c r="M254" s="325"/>
      <c r="N254" s="3"/>
      <c r="O254" s="330"/>
      <c r="P254" s="331"/>
      <c r="Q254" s="331"/>
      <c r="R254" s="331"/>
      <c r="S254" s="331"/>
      <c r="T254" s="331"/>
      <c r="U254" s="331"/>
      <c r="V254" s="331"/>
      <c r="W254" s="331"/>
      <c r="X254" s="331"/>
      <c r="Y254" s="332"/>
      <c r="Z254" s="236"/>
      <c r="AA254" s="129"/>
    </row>
    <row r="255" spans="1:27" ht="20.100000000000001" customHeight="1" x14ac:dyDescent="0.15">
      <c r="A255" s="94">
        <f>IFERROR(IF(AND($N255="○", TRIM($O255)=""),1001,0),3)</f>
        <v>0</v>
      </c>
      <c r="B255" s="94"/>
      <c r="C255" s="119"/>
      <c r="D255" s="206"/>
      <c r="E255" s="319"/>
      <c r="F255" s="342"/>
      <c r="G255" s="343"/>
      <c r="H255" s="329" t="s">
        <v>111</v>
      </c>
      <c r="I255" s="323"/>
      <c r="J255" s="323"/>
      <c r="K255" s="324"/>
      <c r="L255" s="324"/>
      <c r="M255" s="325"/>
      <c r="N255" s="3"/>
      <c r="O255" s="17"/>
      <c r="P255" s="18"/>
      <c r="Q255" s="18"/>
      <c r="R255" s="18"/>
      <c r="S255" s="18"/>
      <c r="T255" s="18"/>
      <c r="U255" s="18"/>
      <c r="V255" s="18"/>
      <c r="W255" s="18"/>
      <c r="X255" s="18"/>
      <c r="Y255" s="22"/>
      <c r="Z255" s="236"/>
      <c r="AA255" s="129"/>
    </row>
    <row r="256" spans="1:27" ht="20.100000000000001" customHeight="1" x14ac:dyDescent="0.15">
      <c r="A256" s="94"/>
      <c r="B256" s="94"/>
      <c r="C256" s="119"/>
      <c r="D256" s="206"/>
      <c r="E256" s="319"/>
      <c r="F256" s="344" t="s">
        <v>119</v>
      </c>
      <c r="G256" s="345"/>
      <c r="H256" s="329" t="s">
        <v>120</v>
      </c>
      <c r="I256" s="323"/>
      <c r="J256" s="323"/>
      <c r="K256" s="324"/>
      <c r="L256" s="324"/>
      <c r="M256" s="325"/>
      <c r="N256" s="4"/>
      <c r="O256" s="337"/>
      <c r="P256" s="338"/>
      <c r="Q256" s="338"/>
      <c r="R256" s="338"/>
      <c r="S256" s="338"/>
      <c r="T256" s="338"/>
      <c r="U256" s="338"/>
      <c r="V256" s="338"/>
      <c r="W256" s="338"/>
      <c r="X256" s="338"/>
      <c r="Y256" s="339"/>
      <c r="Z256" s="236"/>
      <c r="AA256" s="129"/>
    </row>
    <row r="257" spans="1:27" ht="20.100000000000001" customHeight="1" x14ac:dyDescent="0.15">
      <c r="A257" s="94"/>
      <c r="B257" s="94"/>
      <c r="C257" s="119"/>
      <c r="D257" s="206"/>
      <c r="E257" s="319"/>
      <c r="F257" s="320"/>
      <c r="G257" s="321"/>
      <c r="H257" s="329" t="s">
        <v>121</v>
      </c>
      <c r="I257" s="323"/>
      <c r="J257" s="323"/>
      <c r="K257" s="324"/>
      <c r="L257" s="324"/>
      <c r="M257" s="346"/>
      <c r="N257" s="3"/>
      <c r="O257" s="326"/>
      <c r="P257" s="327"/>
      <c r="Q257" s="327"/>
      <c r="R257" s="327"/>
      <c r="S257" s="327"/>
      <c r="T257" s="327"/>
      <c r="U257" s="327"/>
      <c r="V257" s="327"/>
      <c r="W257" s="327"/>
      <c r="X257" s="327"/>
      <c r="Y257" s="328"/>
      <c r="Z257" s="236"/>
      <c r="AA257" s="129"/>
    </row>
    <row r="258" spans="1:27" ht="20.100000000000001" customHeight="1" x14ac:dyDescent="0.15">
      <c r="A258" s="94"/>
      <c r="B258" s="94"/>
      <c r="C258" s="119"/>
      <c r="D258" s="206"/>
      <c r="E258" s="319"/>
      <c r="F258" s="320"/>
      <c r="G258" s="321"/>
      <c r="H258" s="329" t="s">
        <v>122</v>
      </c>
      <c r="I258" s="323"/>
      <c r="J258" s="323"/>
      <c r="K258" s="324"/>
      <c r="L258" s="324"/>
      <c r="M258" s="325"/>
      <c r="N258" s="3"/>
      <c r="O258" s="326"/>
      <c r="P258" s="327"/>
      <c r="Q258" s="327"/>
      <c r="R258" s="327"/>
      <c r="S258" s="327"/>
      <c r="T258" s="327"/>
      <c r="U258" s="327"/>
      <c r="V258" s="327"/>
      <c r="W258" s="327"/>
      <c r="X258" s="327"/>
      <c r="Y258" s="328"/>
      <c r="Z258" s="236"/>
      <c r="AA258" s="129"/>
    </row>
    <row r="259" spans="1:27" ht="20.100000000000001" customHeight="1" x14ac:dyDescent="0.15">
      <c r="A259" s="94"/>
      <c r="B259" s="94"/>
      <c r="C259" s="119"/>
      <c r="D259" s="206"/>
      <c r="E259" s="319"/>
      <c r="F259" s="320"/>
      <c r="G259" s="321"/>
      <c r="H259" s="329" t="s">
        <v>123</v>
      </c>
      <c r="I259" s="323"/>
      <c r="J259" s="323"/>
      <c r="K259" s="324"/>
      <c r="L259" s="324"/>
      <c r="M259" s="325"/>
      <c r="N259" s="3"/>
      <c r="O259" s="326"/>
      <c r="P259" s="327"/>
      <c r="Q259" s="327"/>
      <c r="R259" s="327"/>
      <c r="S259" s="327"/>
      <c r="T259" s="327"/>
      <c r="U259" s="327"/>
      <c r="V259" s="327"/>
      <c r="W259" s="327"/>
      <c r="X259" s="327"/>
      <c r="Y259" s="328"/>
      <c r="Z259" s="236"/>
      <c r="AA259" s="129"/>
    </row>
    <row r="260" spans="1:27" ht="20.100000000000001" customHeight="1" x14ac:dyDescent="0.15">
      <c r="A260" s="94"/>
      <c r="B260" s="94"/>
      <c r="C260" s="119"/>
      <c r="D260" s="206"/>
      <c r="E260" s="319"/>
      <c r="F260" s="320"/>
      <c r="G260" s="321"/>
      <c r="H260" s="329" t="s">
        <v>124</v>
      </c>
      <c r="I260" s="323"/>
      <c r="J260" s="323"/>
      <c r="K260" s="324"/>
      <c r="L260" s="324"/>
      <c r="M260" s="325"/>
      <c r="N260" s="3"/>
      <c r="O260" s="326"/>
      <c r="P260" s="327"/>
      <c r="Q260" s="327"/>
      <c r="R260" s="327"/>
      <c r="S260" s="327"/>
      <c r="T260" s="327"/>
      <c r="U260" s="327"/>
      <c r="V260" s="327"/>
      <c r="W260" s="327"/>
      <c r="X260" s="327"/>
      <c r="Y260" s="328"/>
      <c r="Z260" s="236"/>
      <c r="AA260" s="129"/>
    </row>
    <row r="261" spans="1:27" ht="20.100000000000001" customHeight="1" x14ac:dyDescent="0.15">
      <c r="A261" s="94"/>
      <c r="B261" s="94"/>
      <c r="C261" s="119"/>
      <c r="D261" s="206"/>
      <c r="E261" s="319"/>
      <c r="F261" s="320"/>
      <c r="G261" s="321"/>
      <c r="H261" s="329" t="s">
        <v>125</v>
      </c>
      <c r="I261" s="323"/>
      <c r="J261" s="323"/>
      <c r="K261" s="324"/>
      <c r="L261" s="324"/>
      <c r="M261" s="325"/>
      <c r="N261" s="3"/>
      <c r="O261" s="326"/>
      <c r="P261" s="327"/>
      <c r="Q261" s="327"/>
      <c r="R261" s="327"/>
      <c r="S261" s="327"/>
      <c r="T261" s="327"/>
      <c r="U261" s="327"/>
      <c r="V261" s="327"/>
      <c r="W261" s="327"/>
      <c r="X261" s="327"/>
      <c r="Y261" s="328"/>
      <c r="Z261" s="236"/>
      <c r="AA261" s="129"/>
    </row>
    <row r="262" spans="1:27" ht="20.100000000000001" customHeight="1" x14ac:dyDescent="0.15">
      <c r="A262" s="94"/>
      <c r="B262" s="94"/>
      <c r="C262" s="119"/>
      <c r="D262" s="206"/>
      <c r="E262" s="319"/>
      <c r="F262" s="320"/>
      <c r="G262" s="321"/>
      <c r="H262" s="329" t="s">
        <v>126</v>
      </c>
      <c r="I262" s="323"/>
      <c r="J262" s="323"/>
      <c r="K262" s="324"/>
      <c r="L262" s="324"/>
      <c r="M262" s="325"/>
      <c r="N262" s="3"/>
      <c r="O262" s="330"/>
      <c r="P262" s="331"/>
      <c r="Q262" s="331"/>
      <c r="R262" s="331"/>
      <c r="S262" s="331"/>
      <c r="T262" s="331"/>
      <c r="U262" s="331"/>
      <c r="V262" s="331"/>
      <c r="W262" s="331"/>
      <c r="X262" s="331"/>
      <c r="Y262" s="332"/>
      <c r="Z262" s="236"/>
      <c r="AA262" s="129"/>
    </row>
    <row r="263" spans="1:27" ht="20.100000000000001" customHeight="1" x14ac:dyDescent="0.15">
      <c r="A263" s="94">
        <f>IFERROR(IF(AND($N263="○", TRIM($O263)=""),1001,0),3)</f>
        <v>0</v>
      </c>
      <c r="B263" s="94"/>
      <c r="C263" s="119"/>
      <c r="D263" s="206"/>
      <c r="E263" s="319"/>
      <c r="F263" s="333"/>
      <c r="G263" s="334"/>
      <c r="H263" s="329" t="s">
        <v>111</v>
      </c>
      <c r="I263" s="323"/>
      <c r="J263" s="323"/>
      <c r="K263" s="324"/>
      <c r="L263" s="324"/>
      <c r="M263" s="325"/>
      <c r="N263" s="3"/>
      <c r="O263" s="17"/>
      <c r="P263" s="18"/>
      <c r="Q263" s="18"/>
      <c r="R263" s="18"/>
      <c r="S263" s="18"/>
      <c r="T263" s="18"/>
      <c r="U263" s="18"/>
      <c r="V263" s="18"/>
      <c r="W263" s="18"/>
      <c r="X263" s="18"/>
      <c r="Y263" s="22"/>
      <c r="Z263" s="236"/>
      <c r="AA263" s="129"/>
    </row>
    <row r="264" spans="1:27" ht="20.100000000000001" customHeight="1" x14ac:dyDescent="0.15">
      <c r="A264" s="94"/>
      <c r="B264" s="94"/>
      <c r="C264" s="119"/>
      <c r="D264" s="206"/>
      <c r="E264" s="319"/>
      <c r="F264" s="335" t="s">
        <v>127</v>
      </c>
      <c r="G264" s="336"/>
      <c r="H264" s="347" t="s">
        <v>128</v>
      </c>
      <c r="I264" s="324"/>
      <c r="J264" s="324"/>
      <c r="K264" s="324"/>
      <c r="L264" s="324"/>
      <c r="M264" s="325"/>
      <c r="N264" s="3"/>
      <c r="O264" s="337"/>
      <c r="P264" s="338"/>
      <c r="Q264" s="338"/>
      <c r="R264" s="338"/>
      <c r="S264" s="338"/>
      <c r="T264" s="338"/>
      <c r="U264" s="338"/>
      <c r="V264" s="338"/>
      <c r="W264" s="338"/>
      <c r="X264" s="338"/>
      <c r="Y264" s="339"/>
      <c r="Z264" s="236"/>
      <c r="AA264" s="129"/>
    </row>
    <row r="265" spans="1:27" ht="20.100000000000001" customHeight="1" x14ac:dyDescent="0.15">
      <c r="A265" s="94"/>
      <c r="B265" s="94"/>
      <c r="C265" s="119"/>
      <c r="D265" s="206"/>
      <c r="E265" s="319"/>
      <c r="F265" s="340"/>
      <c r="G265" s="341"/>
      <c r="H265" s="347" t="s">
        <v>129</v>
      </c>
      <c r="I265" s="324"/>
      <c r="J265" s="324"/>
      <c r="K265" s="324"/>
      <c r="L265" s="324"/>
      <c r="M265" s="325"/>
      <c r="N265" s="3"/>
      <c r="O265" s="326"/>
      <c r="P265" s="327"/>
      <c r="Q265" s="327"/>
      <c r="R265" s="327"/>
      <c r="S265" s="327"/>
      <c r="T265" s="327"/>
      <c r="U265" s="327"/>
      <c r="V265" s="327"/>
      <c r="W265" s="327"/>
      <c r="X265" s="327"/>
      <c r="Y265" s="328"/>
      <c r="Z265" s="236"/>
      <c r="AA265" s="129"/>
    </row>
    <row r="266" spans="1:27" ht="20.100000000000001" customHeight="1" x14ac:dyDescent="0.15">
      <c r="A266" s="94"/>
      <c r="B266" s="94"/>
      <c r="C266" s="119"/>
      <c r="D266" s="206"/>
      <c r="E266" s="319"/>
      <c r="F266" s="340"/>
      <c r="G266" s="341"/>
      <c r="H266" s="347" t="s">
        <v>130</v>
      </c>
      <c r="I266" s="324"/>
      <c r="J266" s="324"/>
      <c r="K266" s="324"/>
      <c r="L266" s="324"/>
      <c r="M266" s="325"/>
      <c r="N266" s="3"/>
      <c r="O266" s="326"/>
      <c r="P266" s="327"/>
      <c r="Q266" s="327"/>
      <c r="R266" s="327"/>
      <c r="S266" s="327"/>
      <c r="T266" s="327"/>
      <c r="U266" s="327"/>
      <c r="V266" s="327"/>
      <c r="W266" s="327"/>
      <c r="X266" s="327"/>
      <c r="Y266" s="328"/>
      <c r="Z266" s="236"/>
      <c r="AA266" s="129"/>
    </row>
    <row r="267" spans="1:27" ht="20.100000000000001" customHeight="1" x14ac:dyDescent="0.15">
      <c r="A267" s="94"/>
      <c r="B267" s="94"/>
      <c r="C267" s="119"/>
      <c r="D267" s="206"/>
      <c r="E267" s="319"/>
      <c r="F267" s="340"/>
      <c r="G267" s="341"/>
      <c r="H267" s="347" t="s">
        <v>131</v>
      </c>
      <c r="I267" s="324"/>
      <c r="J267" s="324"/>
      <c r="K267" s="324"/>
      <c r="L267" s="324"/>
      <c r="M267" s="325"/>
      <c r="N267" s="3"/>
      <c r="O267" s="330"/>
      <c r="P267" s="331"/>
      <c r="Q267" s="331"/>
      <c r="R267" s="331"/>
      <c r="S267" s="331"/>
      <c r="T267" s="331"/>
      <c r="U267" s="331"/>
      <c r="V267" s="331"/>
      <c r="W267" s="331"/>
      <c r="X267" s="331"/>
      <c r="Y267" s="332"/>
      <c r="Z267" s="236"/>
      <c r="AA267" s="129"/>
    </row>
    <row r="268" spans="1:27" ht="20.100000000000001" customHeight="1" x14ac:dyDescent="0.15">
      <c r="A268" s="94">
        <f>IFERROR(IF(AND($N268="○", TRIM($O268)=""),1001,0),3)</f>
        <v>0</v>
      </c>
      <c r="B268" s="94"/>
      <c r="C268" s="119"/>
      <c r="D268" s="206"/>
      <c r="E268" s="319"/>
      <c r="F268" s="342"/>
      <c r="G268" s="343"/>
      <c r="H268" s="329" t="s">
        <v>111</v>
      </c>
      <c r="I268" s="323"/>
      <c r="J268" s="323"/>
      <c r="K268" s="324"/>
      <c r="L268" s="324"/>
      <c r="M268" s="325"/>
      <c r="N268" s="3"/>
      <c r="O268" s="17"/>
      <c r="P268" s="18"/>
      <c r="Q268" s="18"/>
      <c r="R268" s="18"/>
      <c r="S268" s="18"/>
      <c r="T268" s="18"/>
      <c r="U268" s="18"/>
      <c r="V268" s="18"/>
      <c r="W268" s="18"/>
      <c r="X268" s="18"/>
      <c r="Y268" s="22"/>
      <c r="Z268" s="236"/>
      <c r="AA268" s="129"/>
    </row>
    <row r="269" spans="1:27" ht="20.100000000000001" customHeight="1" x14ac:dyDescent="0.15">
      <c r="A269" s="94"/>
      <c r="B269" s="94"/>
      <c r="C269" s="119"/>
      <c r="D269" s="206"/>
      <c r="E269" s="319"/>
      <c r="F269" s="335" t="s">
        <v>132</v>
      </c>
      <c r="G269" s="336"/>
      <c r="H269" s="329" t="s">
        <v>133</v>
      </c>
      <c r="I269" s="323"/>
      <c r="J269" s="323"/>
      <c r="K269" s="324"/>
      <c r="L269" s="324"/>
      <c r="M269" s="325"/>
      <c r="N269" s="3"/>
      <c r="O269" s="337"/>
      <c r="P269" s="338"/>
      <c r="Q269" s="338"/>
      <c r="R269" s="338"/>
      <c r="S269" s="338"/>
      <c r="T269" s="338"/>
      <c r="U269" s="338"/>
      <c r="V269" s="338"/>
      <c r="W269" s="338"/>
      <c r="X269" s="338"/>
      <c r="Y269" s="339"/>
      <c r="Z269" s="236"/>
      <c r="AA269" s="129"/>
    </row>
    <row r="270" spans="1:27" ht="20.100000000000001" customHeight="1" x14ac:dyDescent="0.15">
      <c r="A270" s="94"/>
      <c r="B270" s="94"/>
      <c r="C270" s="119"/>
      <c r="D270" s="206"/>
      <c r="E270" s="319"/>
      <c r="F270" s="340"/>
      <c r="G270" s="341"/>
      <c r="H270" s="329" t="s">
        <v>134</v>
      </c>
      <c r="I270" s="323"/>
      <c r="J270" s="323"/>
      <c r="K270" s="324"/>
      <c r="L270" s="324"/>
      <c r="M270" s="325"/>
      <c r="N270" s="3"/>
      <c r="O270" s="326"/>
      <c r="P270" s="327"/>
      <c r="Q270" s="327"/>
      <c r="R270" s="327"/>
      <c r="S270" s="327"/>
      <c r="T270" s="327"/>
      <c r="U270" s="327"/>
      <c r="V270" s="327"/>
      <c r="W270" s="327"/>
      <c r="X270" s="327"/>
      <c r="Y270" s="328"/>
      <c r="Z270" s="236"/>
      <c r="AA270" s="129"/>
    </row>
    <row r="271" spans="1:27" ht="20.100000000000001" customHeight="1" x14ac:dyDescent="0.15">
      <c r="A271" s="94"/>
      <c r="B271" s="94"/>
      <c r="C271" s="119"/>
      <c r="D271" s="206"/>
      <c r="E271" s="319"/>
      <c r="F271" s="340"/>
      <c r="G271" s="341"/>
      <c r="H271" s="329" t="s">
        <v>135</v>
      </c>
      <c r="I271" s="323"/>
      <c r="J271" s="323"/>
      <c r="K271" s="324"/>
      <c r="L271" s="324"/>
      <c r="M271" s="325"/>
      <c r="N271" s="3"/>
      <c r="O271" s="326"/>
      <c r="P271" s="327"/>
      <c r="Q271" s="327"/>
      <c r="R271" s="327"/>
      <c r="S271" s="327"/>
      <c r="T271" s="327"/>
      <c r="U271" s="327"/>
      <c r="V271" s="327"/>
      <c r="W271" s="327"/>
      <c r="X271" s="327"/>
      <c r="Y271" s="328"/>
      <c r="Z271" s="236"/>
      <c r="AA271" s="129"/>
    </row>
    <row r="272" spans="1:27" ht="20.100000000000001" customHeight="1" x14ac:dyDescent="0.15">
      <c r="A272" s="94"/>
      <c r="B272" s="94"/>
      <c r="C272" s="119"/>
      <c r="D272" s="206"/>
      <c r="E272" s="319"/>
      <c r="F272" s="340"/>
      <c r="G272" s="341"/>
      <c r="H272" s="329" t="s">
        <v>136</v>
      </c>
      <c r="I272" s="323"/>
      <c r="J272" s="323"/>
      <c r="K272" s="324"/>
      <c r="L272" s="324"/>
      <c r="M272" s="325"/>
      <c r="N272" s="3"/>
      <c r="O272" s="326"/>
      <c r="P272" s="327"/>
      <c r="Q272" s="327"/>
      <c r="R272" s="327"/>
      <c r="S272" s="327"/>
      <c r="T272" s="327"/>
      <c r="U272" s="327"/>
      <c r="V272" s="327"/>
      <c r="W272" s="327"/>
      <c r="X272" s="327"/>
      <c r="Y272" s="328"/>
      <c r="Z272" s="236"/>
      <c r="AA272" s="129"/>
    </row>
    <row r="273" spans="1:27" ht="20.100000000000001" customHeight="1" x14ac:dyDescent="0.15">
      <c r="A273" s="94"/>
      <c r="B273" s="94"/>
      <c r="C273" s="119"/>
      <c r="D273" s="206"/>
      <c r="E273" s="319"/>
      <c r="F273" s="340"/>
      <c r="G273" s="341"/>
      <c r="H273" s="329" t="s">
        <v>137</v>
      </c>
      <c r="I273" s="323"/>
      <c r="J273" s="323"/>
      <c r="K273" s="324"/>
      <c r="L273" s="324"/>
      <c r="M273" s="325"/>
      <c r="N273" s="3"/>
      <c r="O273" s="326"/>
      <c r="P273" s="327"/>
      <c r="Q273" s="327"/>
      <c r="R273" s="327"/>
      <c r="S273" s="327"/>
      <c r="T273" s="327"/>
      <c r="U273" s="327"/>
      <c r="V273" s="327"/>
      <c r="W273" s="327"/>
      <c r="X273" s="327"/>
      <c r="Y273" s="328"/>
      <c r="Z273" s="236"/>
      <c r="AA273" s="129"/>
    </row>
    <row r="274" spans="1:27" ht="20.100000000000001" customHeight="1" x14ac:dyDescent="0.15">
      <c r="A274" s="94"/>
      <c r="B274" s="94"/>
      <c r="C274" s="119"/>
      <c r="D274" s="206"/>
      <c r="E274" s="319"/>
      <c r="F274" s="340"/>
      <c r="G274" s="341"/>
      <c r="H274" s="329" t="s">
        <v>138</v>
      </c>
      <c r="I274" s="323"/>
      <c r="J274" s="323"/>
      <c r="K274" s="324"/>
      <c r="L274" s="324"/>
      <c r="M274" s="325"/>
      <c r="N274" s="3"/>
      <c r="O274" s="326"/>
      <c r="P274" s="327"/>
      <c r="Q274" s="327"/>
      <c r="R274" s="327"/>
      <c r="S274" s="327"/>
      <c r="T274" s="327"/>
      <c r="U274" s="327"/>
      <c r="V274" s="327"/>
      <c r="W274" s="327"/>
      <c r="X274" s="327"/>
      <c r="Y274" s="328"/>
      <c r="Z274" s="236"/>
      <c r="AA274" s="129"/>
    </row>
    <row r="275" spans="1:27" ht="20.100000000000001" customHeight="1" x14ac:dyDescent="0.15">
      <c r="A275" s="94"/>
      <c r="B275" s="94"/>
      <c r="C275" s="119"/>
      <c r="D275" s="206"/>
      <c r="E275" s="319"/>
      <c r="F275" s="340"/>
      <c r="G275" s="341"/>
      <c r="H275" s="329" t="s">
        <v>139</v>
      </c>
      <c r="I275" s="323"/>
      <c r="J275" s="323"/>
      <c r="K275" s="324"/>
      <c r="L275" s="324"/>
      <c r="M275" s="325"/>
      <c r="N275" s="3"/>
      <c r="O275" s="330"/>
      <c r="P275" s="331"/>
      <c r="Q275" s="331"/>
      <c r="R275" s="331"/>
      <c r="S275" s="331"/>
      <c r="T275" s="331"/>
      <c r="U275" s="331"/>
      <c r="V275" s="331"/>
      <c r="W275" s="331"/>
      <c r="X275" s="331"/>
      <c r="Y275" s="332"/>
      <c r="Z275" s="236"/>
      <c r="AA275" s="129"/>
    </row>
    <row r="276" spans="1:27" ht="20.100000000000001" customHeight="1" x14ac:dyDescent="0.15">
      <c r="A276" s="94">
        <f>IFERROR(IF(AND($N276="○", TRIM($O276)=""),1001,0),3)</f>
        <v>0</v>
      </c>
      <c r="B276" s="94"/>
      <c r="C276" s="119"/>
      <c r="D276" s="206"/>
      <c r="E276" s="319"/>
      <c r="F276" s="342"/>
      <c r="G276" s="343"/>
      <c r="H276" s="329" t="s">
        <v>111</v>
      </c>
      <c r="I276" s="323"/>
      <c r="J276" s="323"/>
      <c r="K276" s="324"/>
      <c r="L276" s="324"/>
      <c r="M276" s="325"/>
      <c r="N276" s="3"/>
      <c r="O276" s="17"/>
      <c r="P276" s="18"/>
      <c r="Q276" s="18"/>
      <c r="R276" s="18"/>
      <c r="S276" s="18"/>
      <c r="T276" s="18"/>
      <c r="U276" s="18"/>
      <c r="V276" s="18"/>
      <c r="W276" s="18"/>
      <c r="X276" s="18"/>
      <c r="Y276" s="22"/>
      <c r="Z276" s="236"/>
      <c r="AA276" s="129"/>
    </row>
    <row r="277" spans="1:27" ht="20.100000000000001" customHeight="1" x14ac:dyDescent="0.15">
      <c r="A277" s="94"/>
      <c r="B277" s="94"/>
      <c r="C277" s="119"/>
      <c r="D277" s="206"/>
      <c r="E277" s="319"/>
      <c r="F277" s="344" t="s">
        <v>140</v>
      </c>
      <c r="G277" s="345"/>
      <c r="H277" s="329" t="s">
        <v>141</v>
      </c>
      <c r="I277" s="323"/>
      <c r="J277" s="323"/>
      <c r="K277" s="324"/>
      <c r="L277" s="324"/>
      <c r="M277" s="325"/>
      <c r="N277" s="3"/>
      <c r="O277" s="337"/>
      <c r="P277" s="338"/>
      <c r="Q277" s="338"/>
      <c r="R277" s="338"/>
      <c r="S277" s="338"/>
      <c r="T277" s="338"/>
      <c r="U277" s="338"/>
      <c r="V277" s="338"/>
      <c r="W277" s="338"/>
      <c r="X277" s="338"/>
      <c r="Y277" s="339"/>
      <c r="Z277" s="236"/>
      <c r="AA277" s="129"/>
    </row>
    <row r="278" spans="1:27" ht="20.100000000000001" customHeight="1" x14ac:dyDescent="0.15">
      <c r="A278" s="94"/>
      <c r="B278" s="94"/>
      <c r="C278" s="119"/>
      <c r="D278" s="206"/>
      <c r="E278" s="319"/>
      <c r="F278" s="320"/>
      <c r="G278" s="321"/>
      <c r="H278" s="329" t="s">
        <v>142</v>
      </c>
      <c r="I278" s="323"/>
      <c r="J278" s="323"/>
      <c r="K278" s="324"/>
      <c r="L278" s="324"/>
      <c r="M278" s="325"/>
      <c r="N278" s="3"/>
      <c r="O278" s="326"/>
      <c r="P278" s="327"/>
      <c r="Q278" s="327"/>
      <c r="R278" s="327"/>
      <c r="S278" s="327"/>
      <c r="T278" s="327"/>
      <c r="U278" s="327"/>
      <c r="V278" s="327"/>
      <c r="W278" s="327"/>
      <c r="X278" s="327"/>
      <c r="Y278" s="328"/>
      <c r="Z278" s="236"/>
      <c r="AA278" s="129"/>
    </row>
    <row r="279" spans="1:27" ht="20.100000000000001" customHeight="1" x14ac:dyDescent="0.15">
      <c r="A279" s="94"/>
      <c r="B279" s="94"/>
      <c r="C279" s="119"/>
      <c r="D279" s="206"/>
      <c r="E279" s="319"/>
      <c r="F279" s="320"/>
      <c r="G279" s="321"/>
      <c r="H279" s="329" t="s">
        <v>143</v>
      </c>
      <c r="I279" s="323"/>
      <c r="J279" s="323"/>
      <c r="K279" s="324"/>
      <c r="L279" s="324"/>
      <c r="M279" s="325"/>
      <c r="N279" s="3"/>
      <c r="O279" s="326"/>
      <c r="P279" s="327"/>
      <c r="Q279" s="327"/>
      <c r="R279" s="327"/>
      <c r="S279" s="327"/>
      <c r="T279" s="327"/>
      <c r="U279" s="327"/>
      <c r="V279" s="327"/>
      <c r="W279" s="327"/>
      <c r="X279" s="327"/>
      <c r="Y279" s="328"/>
      <c r="Z279" s="236"/>
      <c r="AA279" s="129"/>
    </row>
    <row r="280" spans="1:27" ht="20.100000000000001" customHeight="1" x14ac:dyDescent="0.15">
      <c r="A280" s="94"/>
      <c r="B280" s="94"/>
      <c r="C280" s="119"/>
      <c r="D280" s="206"/>
      <c r="E280" s="319"/>
      <c r="F280" s="320"/>
      <c r="G280" s="321"/>
      <c r="H280" s="329" t="s">
        <v>144</v>
      </c>
      <c r="I280" s="323"/>
      <c r="J280" s="323"/>
      <c r="K280" s="324"/>
      <c r="L280" s="324"/>
      <c r="M280" s="325"/>
      <c r="N280" s="3"/>
      <c r="O280" s="326"/>
      <c r="P280" s="327"/>
      <c r="Q280" s="327"/>
      <c r="R280" s="327"/>
      <c r="S280" s="327"/>
      <c r="T280" s="327"/>
      <c r="U280" s="327"/>
      <c r="V280" s="327"/>
      <c r="W280" s="327"/>
      <c r="X280" s="327"/>
      <c r="Y280" s="328"/>
      <c r="Z280" s="236"/>
      <c r="AA280" s="129"/>
    </row>
    <row r="281" spans="1:27" ht="20.100000000000001" customHeight="1" x14ac:dyDescent="0.15">
      <c r="A281" s="94"/>
      <c r="B281" s="94"/>
      <c r="C281" s="119"/>
      <c r="D281" s="206"/>
      <c r="E281" s="319"/>
      <c r="F281" s="320"/>
      <c r="G281" s="321"/>
      <c r="H281" s="329" t="s">
        <v>145</v>
      </c>
      <c r="I281" s="323"/>
      <c r="J281" s="323"/>
      <c r="K281" s="324"/>
      <c r="L281" s="324"/>
      <c r="M281" s="325"/>
      <c r="N281" s="3"/>
      <c r="O281" s="326"/>
      <c r="P281" s="327"/>
      <c r="Q281" s="327"/>
      <c r="R281" s="327"/>
      <c r="S281" s="327"/>
      <c r="T281" s="327"/>
      <c r="U281" s="327"/>
      <c r="V281" s="327"/>
      <c r="W281" s="327"/>
      <c r="X281" s="327"/>
      <c r="Y281" s="328"/>
      <c r="Z281" s="236"/>
      <c r="AA281" s="129"/>
    </row>
    <row r="282" spans="1:27" ht="20.100000000000001" customHeight="1" x14ac:dyDescent="0.15">
      <c r="A282" s="94"/>
      <c r="B282" s="94"/>
      <c r="C282" s="119"/>
      <c r="D282" s="206"/>
      <c r="E282" s="319"/>
      <c r="F282" s="320"/>
      <c r="G282" s="321"/>
      <c r="H282" s="329" t="s">
        <v>146</v>
      </c>
      <c r="I282" s="323"/>
      <c r="J282" s="323"/>
      <c r="K282" s="324"/>
      <c r="L282" s="324"/>
      <c r="M282" s="325"/>
      <c r="N282" s="3"/>
      <c r="O282" s="326"/>
      <c r="P282" s="327"/>
      <c r="Q282" s="327"/>
      <c r="R282" s="327"/>
      <c r="S282" s="327"/>
      <c r="T282" s="327"/>
      <c r="U282" s="327"/>
      <c r="V282" s="327"/>
      <c r="W282" s="327"/>
      <c r="X282" s="327"/>
      <c r="Y282" s="328"/>
      <c r="Z282" s="236"/>
      <c r="AA282" s="129"/>
    </row>
    <row r="283" spans="1:27" ht="20.100000000000001" customHeight="1" x14ac:dyDescent="0.15">
      <c r="A283" s="94"/>
      <c r="B283" s="94"/>
      <c r="C283" s="119"/>
      <c r="D283" s="206"/>
      <c r="E283" s="319"/>
      <c r="F283" s="320"/>
      <c r="G283" s="321"/>
      <c r="H283" s="329" t="s">
        <v>147</v>
      </c>
      <c r="I283" s="323"/>
      <c r="J283" s="323"/>
      <c r="K283" s="324"/>
      <c r="L283" s="324"/>
      <c r="M283" s="325"/>
      <c r="N283" s="3"/>
      <c r="O283" s="330"/>
      <c r="P283" s="331"/>
      <c r="Q283" s="331"/>
      <c r="R283" s="331"/>
      <c r="S283" s="331"/>
      <c r="T283" s="331"/>
      <c r="U283" s="331"/>
      <c r="V283" s="331"/>
      <c r="W283" s="331"/>
      <c r="X283" s="331"/>
      <c r="Y283" s="332"/>
      <c r="Z283" s="236"/>
      <c r="AA283" s="129"/>
    </row>
    <row r="284" spans="1:27" ht="20.100000000000001" customHeight="1" x14ac:dyDescent="0.15">
      <c r="A284" s="94">
        <f>IFERROR(IF(AND($N284="○", TRIM($O284)=""),1001,0),3)</f>
        <v>0</v>
      </c>
      <c r="B284" s="94"/>
      <c r="C284" s="119"/>
      <c r="D284" s="206"/>
      <c r="E284" s="348"/>
      <c r="F284" s="349"/>
      <c r="G284" s="350"/>
      <c r="H284" s="351" t="s">
        <v>111</v>
      </c>
      <c r="I284" s="180"/>
      <c r="J284" s="180"/>
      <c r="K284" s="352"/>
      <c r="L284" s="352"/>
      <c r="M284" s="353"/>
      <c r="N284" s="1"/>
      <c r="O284" s="15"/>
      <c r="P284" s="10"/>
      <c r="Q284" s="10"/>
      <c r="R284" s="10"/>
      <c r="S284" s="10"/>
      <c r="T284" s="10"/>
      <c r="U284" s="10"/>
      <c r="V284" s="10"/>
      <c r="W284" s="10"/>
      <c r="X284" s="10"/>
      <c r="Y284" s="11"/>
      <c r="Z284" s="236"/>
      <c r="AA284" s="129"/>
    </row>
    <row r="285" spans="1:27" ht="20.100000000000001" customHeight="1" x14ac:dyDescent="0.15">
      <c r="A285" s="94"/>
      <c r="B285" s="94"/>
      <c r="C285" s="119"/>
      <c r="D285" s="206"/>
      <c r="E285" s="309" t="s">
        <v>148</v>
      </c>
      <c r="F285" s="310" t="s">
        <v>149</v>
      </c>
      <c r="G285" s="311"/>
      <c r="H285" s="347" t="s">
        <v>150</v>
      </c>
      <c r="I285" s="324"/>
      <c r="J285" s="324"/>
      <c r="K285" s="324"/>
      <c r="L285" s="324"/>
      <c r="M285" s="325"/>
      <c r="N285" s="4"/>
      <c r="O285" s="316"/>
      <c r="P285" s="317"/>
      <c r="Q285" s="317"/>
      <c r="R285" s="317"/>
      <c r="S285" s="317"/>
      <c r="T285" s="317"/>
      <c r="U285" s="317"/>
      <c r="V285" s="317"/>
      <c r="W285" s="317"/>
      <c r="X285" s="317"/>
      <c r="Y285" s="318"/>
      <c r="Z285" s="236"/>
      <c r="AA285" s="129"/>
    </row>
    <row r="286" spans="1:27" ht="20.100000000000001" customHeight="1" x14ac:dyDescent="0.15">
      <c r="A286" s="94"/>
      <c r="B286" s="94"/>
      <c r="C286" s="119"/>
      <c r="D286" s="206"/>
      <c r="E286" s="319"/>
      <c r="F286" s="320"/>
      <c r="G286" s="321"/>
      <c r="H286" s="347" t="s">
        <v>151</v>
      </c>
      <c r="I286" s="324"/>
      <c r="J286" s="324"/>
      <c r="K286" s="324"/>
      <c r="L286" s="324"/>
      <c r="M286" s="325"/>
      <c r="N286" s="3"/>
      <c r="O286" s="326"/>
      <c r="P286" s="327"/>
      <c r="Q286" s="327"/>
      <c r="R286" s="327"/>
      <c r="S286" s="327"/>
      <c r="T286" s="327"/>
      <c r="U286" s="327"/>
      <c r="V286" s="327"/>
      <c r="W286" s="327"/>
      <c r="X286" s="327"/>
      <c r="Y286" s="328"/>
      <c r="Z286" s="236"/>
      <c r="AA286" s="129"/>
    </row>
    <row r="287" spans="1:27" ht="20.100000000000001" customHeight="1" x14ac:dyDescent="0.15">
      <c r="A287" s="94"/>
      <c r="B287" s="94"/>
      <c r="C287" s="119"/>
      <c r="D287" s="206"/>
      <c r="E287" s="319"/>
      <c r="F287" s="320"/>
      <c r="G287" s="321"/>
      <c r="H287" s="347" t="s">
        <v>152</v>
      </c>
      <c r="I287" s="324"/>
      <c r="J287" s="324"/>
      <c r="K287" s="324"/>
      <c r="L287" s="324"/>
      <c r="M287" s="325"/>
      <c r="N287" s="3"/>
      <c r="O287" s="326"/>
      <c r="P287" s="327"/>
      <c r="Q287" s="327"/>
      <c r="R287" s="327"/>
      <c r="S287" s="327"/>
      <c r="T287" s="327"/>
      <c r="U287" s="327"/>
      <c r="V287" s="327"/>
      <c r="W287" s="327"/>
      <c r="X287" s="327"/>
      <c r="Y287" s="328"/>
      <c r="Z287" s="236"/>
      <c r="AA287" s="129"/>
    </row>
    <row r="288" spans="1:27" ht="20.100000000000001" customHeight="1" x14ac:dyDescent="0.15">
      <c r="A288" s="94"/>
      <c r="B288" s="94"/>
      <c r="C288" s="119"/>
      <c r="D288" s="206"/>
      <c r="E288" s="319"/>
      <c r="F288" s="320"/>
      <c r="G288" s="321"/>
      <c r="H288" s="347" t="s">
        <v>153</v>
      </c>
      <c r="I288" s="324"/>
      <c r="J288" s="324"/>
      <c r="K288" s="324"/>
      <c r="L288" s="324"/>
      <c r="M288" s="325"/>
      <c r="N288" s="3"/>
      <c r="O288" s="326"/>
      <c r="P288" s="327"/>
      <c r="Q288" s="327"/>
      <c r="R288" s="327"/>
      <c r="S288" s="327"/>
      <c r="T288" s="327"/>
      <c r="U288" s="327"/>
      <c r="V288" s="327"/>
      <c r="W288" s="327"/>
      <c r="X288" s="327"/>
      <c r="Y288" s="328"/>
      <c r="Z288" s="236"/>
      <c r="AA288" s="129"/>
    </row>
    <row r="289" spans="1:27" ht="20.100000000000001" customHeight="1" x14ac:dyDescent="0.15">
      <c r="A289" s="94"/>
      <c r="B289" s="94"/>
      <c r="C289" s="119"/>
      <c r="D289" s="206"/>
      <c r="E289" s="319"/>
      <c r="F289" s="320"/>
      <c r="G289" s="321"/>
      <c r="H289" s="347" t="s">
        <v>154</v>
      </c>
      <c r="I289" s="324"/>
      <c r="J289" s="324"/>
      <c r="K289" s="324"/>
      <c r="L289" s="324"/>
      <c r="M289" s="325"/>
      <c r="N289" s="3"/>
      <c r="O289" s="330"/>
      <c r="P289" s="331"/>
      <c r="Q289" s="331"/>
      <c r="R289" s="331"/>
      <c r="S289" s="331"/>
      <c r="T289" s="331"/>
      <c r="U289" s="331"/>
      <c r="V289" s="331"/>
      <c r="W289" s="331"/>
      <c r="X289" s="331"/>
      <c r="Y289" s="332"/>
      <c r="Z289" s="236"/>
      <c r="AA289" s="129"/>
    </row>
    <row r="290" spans="1:27" ht="20.100000000000001" customHeight="1" x14ac:dyDescent="0.15">
      <c r="A290" s="94">
        <f>IFERROR(IF(AND($N290="○", TRIM($O290)=""),1001,0),3)</f>
        <v>0</v>
      </c>
      <c r="B290" s="94"/>
      <c r="C290" s="119"/>
      <c r="D290" s="206"/>
      <c r="E290" s="319"/>
      <c r="F290" s="333"/>
      <c r="G290" s="334"/>
      <c r="H290" s="329" t="s">
        <v>111</v>
      </c>
      <c r="I290" s="323"/>
      <c r="J290" s="323"/>
      <c r="K290" s="324"/>
      <c r="L290" s="324"/>
      <c r="M290" s="325"/>
      <c r="N290" s="3"/>
      <c r="O290" s="17"/>
      <c r="P290" s="18"/>
      <c r="Q290" s="18"/>
      <c r="R290" s="18"/>
      <c r="S290" s="18"/>
      <c r="T290" s="18"/>
      <c r="U290" s="18"/>
      <c r="V290" s="18"/>
      <c r="W290" s="18"/>
      <c r="X290" s="18"/>
      <c r="Y290" s="22"/>
      <c r="Z290" s="236"/>
      <c r="AA290" s="129"/>
    </row>
    <row r="291" spans="1:27" ht="20.100000000000001" customHeight="1" x14ac:dyDescent="0.15">
      <c r="A291" s="94"/>
      <c r="B291" s="94"/>
      <c r="C291" s="119"/>
      <c r="D291" s="206"/>
      <c r="E291" s="319"/>
      <c r="F291" s="344" t="s">
        <v>155</v>
      </c>
      <c r="G291" s="345"/>
      <c r="H291" s="329" t="s">
        <v>156</v>
      </c>
      <c r="I291" s="323"/>
      <c r="J291" s="323"/>
      <c r="K291" s="324"/>
      <c r="L291" s="324"/>
      <c r="M291" s="325"/>
      <c r="N291" s="3"/>
      <c r="O291" s="337"/>
      <c r="P291" s="338"/>
      <c r="Q291" s="338"/>
      <c r="R291" s="338"/>
      <c r="S291" s="338"/>
      <c r="T291" s="338"/>
      <c r="U291" s="338"/>
      <c r="V291" s="338"/>
      <c r="W291" s="338"/>
      <c r="X291" s="338"/>
      <c r="Y291" s="339"/>
      <c r="Z291" s="236"/>
      <c r="AA291" s="129"/>
    </row>
    <row r="292" spans="1:27" ht="20.100000000000001" customHeight="1" x14ac:dyDescent="0.15">
      <c r="A292" s="94"/>
      <c r="B292" s="94"/>
      <c r="C292" s="119"/>
      <c r="D292" s="206"/>
      <c r="E292" s="319"/>
      <c r="F292" s="320"/>
      <c r="G292" s="321"/>
      <c r="H292" s="329" t="s">
        <v>157</v>
      </c>
      <c r="I292" s="323"/>
      <c r="J292" s="323"/>
      <c r="K292" s="324"/>
      <c r="L292" s="324"/>
      <c r="M292" s="325"/>
      <c r="N292" s="3"/>
      <c r="O292" s="326"/>
      <c r="P292" s="327"/>
      <c r="Q292" s="327"/>
      <c r="R292" s="327"/>
      <c r="S292" s="327"/>
      <c r="T292" s="327"/>
      <c r="U292" s="327"/>
      <c r="V292" s="327"/>
      <c r="W292" s="327"/>
      <c r="X292" s="327"/>
      <c r="Y292" s="328"/>
      <c r="Z292" s="236"/>
      <c r="AA292" s="129"/>
    </row>
    <row r="293" spans="1:27" ht="20.100000000000001" customHeight="1" x14ac:dyDescent="0.15">
      <c r="A293" s="94"/>
      <c r="B293" s="94"/>
      <c r="C293" s="119"/>
      <c r="D293" s="206"/>
      <c r="E293" s="319"/>
      <c r="F293" s="320"/>
      <c r="G293" s="321"/>
      <c r="H293" s="329" t="s">
        <v>158</v>
      </c>
      <c r="I293" s="323"/>
      <c r="J293" s="323"/>
      <c r="K293" s="324"/>
      <c r="L293" s="324"/>
      <c r="M293" s="325"/>
      <c r="N293" s="3"/>
      <c r="O293" s="326"/>
      <c r="P293" s="327"/>
      <c r="Q293" s="327"/>
      <c r="R293" s="327"/>
      <c r="S293" s="327"/>
      <c r="T293" s="327"/>
      <c r="U293" s="327"/>
      <c r="V293" s="327"/>
      <c r="W293" s="327"/>
      <c r="X293" s="327"/>
      <c r="Y293" s="328"/>
      <c r="Z293" s="236"/>
      <c r="AA293" s="129"/>
    </row>
    <row r="294" spans="1:27" ht="20.100000000000001" customHeight="1" x14ac:dyDescent="0.15">
      <c r="A294" s="94"/>
      <c r="B294" s="94"/>
      <c r="C294" s="119"/>
      <c r="D294" s="206"/>
      <c r="E294" s="319"/>
      <c r="F294" s="320"/>
      <c r="G294" s="321"/>
      <c r="H294" s="329" t="s">
        <v>159</v>
      </c>
      <c r="I294" s="323"/>
      <c r="J294" s="323"/>
      <c r="K294" s="324"/>
      <c r="L294" s="324"/>
      <c r="M294" s="325"/>
      <c r="N294" s="3"/>
      <c r="O294" s="326"/>
      <c r="P294" s="327"/>
      <c r="Q294" s="327"/>
      <c r="R294" s="327"/>
      <c r="S294" s="327"/>
      <c r="T294" s="327"/>
      <c r="U294" s="327"/>
      <c r="V294" s="327"/>
      <c r="W294" s="327"/>
      <c r="X294" s="327"/>
      <c r="Y294" s="328"/>
      <c r="Z294" s="236"/>
      <c r="AA294" s="129"/>
    </row>
    <row r="295" spans="1:27" ht="20.100000000000001" customHeight="1" x14ac:dyDescent="0.15">
      <c r="A295" s="94"/>
      <c r="B295" s="94"/>
      <c r="C295" s="119"/>
      <c r="D295" s="206"/>
      <c r="E295" s="319"/>
      <c r="F295" s="320"/>
      <c r="G295" s="321"/>
      <c r="H295" s="329" t="s">
        <v>160</v>
      </c>
      <c r="I295" s="323"/>
      <c r="J295" s="323"/>
      <c r="K295" s="324"/>
      <c r="L295" s="324"/>
      <c r="M295" s="325"/>
      <c r="N295" s="3"/>
      <c r="O295" s="326"/>
      <c r="P295" s="327"/>
      <c r="Q295" s="327"/>
      <c r="R295" s="327"/>
      <c r="S295" s="327"/>
      <c r="T295" s="327"/>
      <c r="U295" s="327"/>
      <c r="V295" s="327"/>
      <c r="W295" s="327"/>
      <c r="X295" s="327"/>
      <c r="Y295" s="328"/>
      <c r="Z295" s="236"/>
      <c r="AA295" s="129"/>
    </row>
    <row r="296" spans="1:27" ht="20.100000000000001" customHeight="1" x14ac:dyDescent="0.15">
      <c r="A296" s="94"/>
      <c r="B296" s="94"/>
      <c r="C296" s="119"/>
      <c r="D296" s="206"/>
      <c r="E296" s="319"/>
      <c r="F296" s="320"/>
      <c r="G296" s="321"/>
      <c r="H296" s="329" t="s">
        <v>161</v>
      </c>
      <c r="I296" s="323"/>
      <c r="J296" s="323"/>
      <c r="K296" s="324"/>
      <c r="L296" s="324"/>
      <c r="M296" s="325"/>
      <c r="N296" s="3"/>
      <c r="O296" s="330"/>
      <c r="P296" s="331"/>
      <c r="Q296" s="331"/>
      <c r="R296" s="331"/>
      <c r="S296" s="331"/>
      <c r="T296" s="331"/>
      <c r="U296" s="331"/>
      <c r="V296" s="331"/>
      <c r="W296" s="331"/>
      <c r="X296" s="331"/>
      <c r="Y296" s="332"/>
      <c r="Z296" s="236"/>
      <c r="AA296" s="129"/>
    </row>
    <row r="297" spans="1:27" ht="20.100000000000001" customHeight="1" x14ac:dyDescent="0.15">
      <c r="A297" s="94">
        <f>IFERROR(IF(AND($N297="○", TRIM($O297)=""),1001,0),3)</f>
        <v>0</v>
      </c>
      <c r="B297" s="94"/>
      <c r="C297" s="119"/>
      <c r="D297" s="206"/>
      <c r="E297" s="319"/>
      <c r="F297" s="333"/>
      <c r="G297" s="334"/>
      <c r="H297" s="329" t="s">
        <v>111</v>
      </c>
      <c r="I297" s="323"/>
      <c r="J297" s="323"/>
      <c r="K297" s="324"/>
      <c r="L297" s="324"/>
      <c r="M297" s="325"/>
      <c r="N297" s="3"/>
      <c r="O297" s="17"/>
      <c r="P297" s="18"/>
      <c r="Q297" s="18"/>
      <c r="R297" s="18"/>
      <c r="S297" s="18"/>
      <c r="T297" s="18"/>
      <c r="U297" s="18"/>
      <c r="V297" s="18"/>
      <c r="W297" s="18"/>
      <c r="X297" s="18"/>
      <c r="Y297" s="22"/>
      <c r="Z297" s="236"/>
      <c r="AA297" s="129"/>
    </row>
    <row r="298" spans="1:27" ht="20.100000000000001" customHeight="1" x14ac:dyDescent="0.15">
      <c r="A298" s="94"/>
      <c r="B298" s="94"/>
      <c r="C298" s="119"/>
      <c r="D298" s="206"/>
      <c r="E298" s="319"/>
      <c r="F298" s="335" t="s">
        <v>162</v>
      </c>
      <c r="G298" s="336"/>
      <c r="H298" s="329" t="s">
        <v>163</v>
      </c>
      <c r="I298" s="323"/>
      <c r="J298" s="323"/>
      <c r="K298" s="324"/>
      <c r="L298" s="324"/>
      <c r="M298" s="325"/>
      <c r="N298" s="3"/>
      <c r="O298" s="337"/>
      <c r="P298" s="338"/>
      <c r="Q298" s="338"/>
      <c r="R298" s="338"/>
      <c r="S298" s="338"/>
      <c r="T298" s="338"/>
      <c r="U298" s="338"/>
      <c r="V298" s="338"/>
      <c r="W298" s="338"/>
      <c r="X298" s="338"/>
      <c r="Y298" s="339"/>
      <c r="Z298" s="236"/>
      <c r="AA298" s="129"/>
    </row>
    <row r="299" spans="1:27" ht="20.100000000000001" customHeight="1" x14ac:dyDescent="0.15">
      <c r="A299" s="94"/>
      <c r="B299" s="94"/>
      <c r="C299" s="119"/>
      <c r="D299" s="206"/>
      <c r="E299" s="319"/>
      <c r="F299" s="340"/>
      <c r="G299" s="341"/>
      <c r="H299" s="329" t="s">
        <v>164</v>
      </c>
      <c r="I299" s="323"/>
      <c r="J299" s="323"/>
      <c r="K299" s="324"/>
      <c r="L299" s="324"/>
      <c r="M299" s="325"/>
      <c r="N299" s="3"/>
      <c r="O299" s="326"/>
      <c r="P299" s="327"/>
      <c r="Q299" s="327"/>
      <c r="R299" s="327"/>
      <c r="S299" s="327"/>
      <c r="T299" s="327"/>
      <c r="U299" s="327"/>
      <c r="V299" s="327"/>
      <c r="W299" s="327"/>
      <c r="X299" s="327"/>
      <c r="Y299" s="328"/>
      <c r="Z299" s="236"/>
      <c r="AA299" s="129"/>
    </row>
    <row r="300" spans="1:27" ht="20.100000000000001" customHeight="1" x14ac:dyDescent="0.15">
      <c r="A300" s="94"/>
      <c r="B300" s="94"/>
      <c r="C300" s="119"/>
      <c r="D300" s="206"/>
      <c r="E300" s="319"/>
      <c r="F300" s="340"/>
      <c r="G300" s="341"/>
      <c r="H300" s="329" t="s">
        <v>165</v>
      </c>
      <c r="I300" s="323"/>
      <c r="J300" s="323"/>
      <c r="K300" s="324"/>
      <c r="L300" s="324"/>
      <c r="M300" s="325"/>
      <c r="N300" s="3"/>
      <c r="O300" s="330"/>
      <c r="P300" s="331"/>
      <c r="Q300" s="331"/>
      <c r="R300" s="331"/>
      <c r="S300" s="331"/>
      <c r="T300" s="331"/>
      <c r="U300" s="331"/>
      <c r="V300" s="331"/>
      <c r="W300" s="331"/>
      <c r="X300" s="331"/>
      <c r="Y300" s="332"/>
      <c r="Z300" s="236"/>
      <c r="AA300" s="129"/>
    </row>
    <row r="301" spans="1:27" ht="20.100000000000001" customHeight="1" x14ac:dyDescent="0.15">
      <c r="A301" s="94">
        <f>IFERROR(IF(AND($N301="○", TRIM($O301)=""),1001,0),3)</f>
        <v>0</v>
      </c>
      <c r="B301" s="94"/>
      <c r="C301" s="119"/>
      <c r="D301" s="206"/>
      <c r="E301" s="319"/>
      <c r="F301" s="342"/>
      <c r="G301" s="343"/>
      <c r="H301" s="329" t="s">
        <v>111</v>
      </c>
      <c r="I301" s="323"/>
      <c r="J301" s="323"/>
      <c r="K301" s="324"/>
      <c r="L301" s="324"/>
      <c r="M301" s="325"/>
      <c r="N301" s="3"/>
      <c r="O301" s="17"/>
      <c r="P301" s="18"/>
      <c r="Q301" s="18"/>
      <c r="R301" s="18"/>
      <c r="S301" s="18"/>
      <c r="T301" s="18"/>
      <c r="U301" s="18"/>
      <c r="V301" s="18"/>
      <c r="W301" s="18"/>
      <c r="X301" s="18"/>
      <c r="Y301" s="22"/>
      <c r="Z301" s="236"/>
      <c r="AA301" s="129"/>
    </row>
    <row r="302" spans="1:27" ht="20.100000000000001" customHeight="1" x14ac:dyDescent="0.15">
      <c r="A302" s="94"/>
      <c r="B302" s="94"/>
      <c r="C302" s="119"/>
      <c r="D302" s="206"/>
      <c r="E302" s="319"/>
      <c r="F302" s="335" t="s">
        <v>166</v>
      </c>
      <c r="G302" s="336"/>
      <c r="H302" s="329" t="s">
        <v>167</v>
      </c>
      <c r="I302" s="323"/>
      <c r="J302" s="323"/>
      <c r="K302" s="324"/>
      <c r="L302" s="324"/>
      <c r="M302" s="325"/>
      <c r="N302" s="3"/>
      <c r="O302" s="337"/>
      <c r="P302" s="338"/>
      <c r="Q302" s="338"/>
      <c r="R302" s="338"/>
      <c r="S302" s="338"/>
      <c r="T302" s="338"/>
      <c r="U302" s="338"/>
      <c r="V302" s="338"/>
      <c r="W302" s="338"/>
      <c r="X302" s="338"/>
      <c r="Y302" s="339"/>
      <c r="Z302" s="236"/>
      <c r="AA302" s="129"/>
    </row>
    <row r="303" spans="1:27" ht="20.100000000000001" customHeight="1" x14ac:dyDescent="0.15">
      <c r="A303" s="94"/>
      <c r="B303" s="94"/>
      <c r="C303" s="119"/>
      <c r="D303" s="206"/>
      <c r="E303" s="319"/>
      <c r="F303" s="340"/>
      <c r="G303" s="341"/>
      <c r="H303" s="329" t="s">
        <v>168</v>
      </c>
      <c r="I303" s="323"/>
      <c r="J303" s="323"/>
      <c r="K303" s="324"/>
      <c r="L303" s="324"/>
      <c r="M303" s="325"/>
      <c r="N303" s="3"/>
      <c r="O303" s="326"/>
      <c r="P303" s="327"/>
      <c r="Q303" s="327"/>
      <c r="R303" s="327"/>
      <c r="S303" s="327"/>
      <c r="T303" s="327"/>
      <c r="U303" s="327"/>
      <c r="V303" s="327"/>
      <c r="W303" s="327"/>
      <c r="X303" s="327"/>
      <c r="Y303" s="328"/>
      <c r="Z303" s="236"/>
      <c r="AA303" s="129"/>
    </row>
    <row r="304" spans="1:27" ht="20.100000000000001" customHeight="1" x14ac:dyDescent="0.15">
      <c r="A304" s="94"/>
      <c r="B304" s="94"/>
      <c r="C304" s="119"/>
      <c r="D304" s="206"/>
      <c r="E304" s="319"/>
      <c r="F304" s="340"/>
      <c r="G304" s="341"/>
      <c r="H304" s="329" t="s">
        <v>169</v>
      </c>
      <c r="I304" s="323"/>
      <c r="J304" s="323"/>
      <c r="K304" s="324"/>
      <c r="L304" s="324"/>
      <c r="M304" s="325"/>
      <c r="N304" s="3"/>
      <c r="O304" s="326"/>
      <c r="P304" s="327"/>
      <c r="Q304" s="327"/>
      <c r="R304" s="327"/>
      <c r="S304" s="327"/>
      <c r="T304" s="327"/>
      <c r="U304" s="327"/>
      <c r="V304" s="327"/>
      <c r="W304" s="327"/>
      <c r="X304" s="327"/>
      <c r="Y304" s="328"/>
      <c r="Z304" s="236"/>
      <c r="AA304" s="129"/>
    </row>
    <row r="305" spans="1:27" ht="20.100000000000001" customHeight="1" x14ac:dyDescent="0.15">
      <c r="A305" s="94"/>
      <c r="B305" s="94"/>
      <c r="C305" s="119"/>
      <c r="D305" s="206"/>
      <c r="E305" s="319"/>
      <c r="F305" s="340"/>
      <c r="G305" s="341"/>
      <c r="H305" s="329" t="s">
        <v>170</v>
      </c>
      <c r="I305" s="323"/>
      <c r="J305" s="323"/>
      <c r="K305" s="324"/>
      <c r="L305" s="324"/>
      <c r="M305" s="325"/>
      <c r="N305" s="3"/>
      <c r="O305" s="330"/>
      <c r="P305" s="331"/>
      <c r="Q305" s="331"/>
      <c r="R305" s="331"/>
      <c r="S305" s="331"/>
      <c r="T305" s="331"/>
      <c r="U305" s="331"/>
      <c r="V305" s="331"/>
      <c r="W305" s="331"/>
      <c r="X305" s="331"/>
      <c r="Y305" s="332"/>
      <c r="Z305" s="236"/>
      <c r="AA305" s="129"/>
    </row>
    <row r="306" spans="1:27" ht="20.100000000000001" customHeight="1" x14ac:dyDescent="0.15">
      <c r="A306" s="94">
        <f>IFERROR(IF(AND($N306="○", TRIM($O306)=""),1001,0),3)</f>
        <v>0</v>
      </c>
      <c r="B306" s="94"/>
      <c r="C306" s="119"/>
      <c r="D306" s="206"/>
      <c r="E306" s="348"/>
      <c r="F306" s="354"/>
      <c r="G306" s="355"/>
      <c r="H306" s="351" t="s">
        <v>111</v>
      </c>
      <c r="I306" s="180"/>
      <c r="J306" s="180"/>
      <c r="K306" s="352"/>
      <c r="L306" s="352"/>
      <c r="M306" s="353"/>
      <c r="N306" s="1"/>
      <c r="O306" s="15"/>
      <c r="P306" s="10"/>
      <c r="Q306" s="10"/>
      <c r="R306" s="10"/>
      <c r="S306" s="10"/>
      <c r="T306" s="10"/>
      <c r="U306" s="10"/>
      <c r="V306" s="10"/>
      <c r="W306" s="10"/>
      <c r="X306" s="10"/>
      <c r="Y306" s="11"/>
      <c r="Z306" s="236"/>
      <c r="AA306" s="129"/>
    </row>
    <row r="307" spans="1:27" ht="20.100000000000001" customHeight="1" x14ac:dyDescent="0.15">
      <c r="A307" s="94"/>
      <c r="B307" s="94"/>
      <c r="C307" s="119"/>
      <c r="D307" s="206"/>
      <c r="E307" s="356" t="s">
        <v>171</v>
      </c>
      <c r="F307" s="357" t="s">
        <v>172</v>
      </c>
      <c r="G307" s="358"/>
      <c r="H307" s="329" t="s">
        <v>173</v>
      </c>
      <c r="I307" s="323"/>
      <c r="J307" s="323"/>
      <c r="K307" s="324"/>
      <c r="L307" s="324"/>
      <c r="M307" s="325"/>
      <c r="N307" s="4"/>
      <c r="O307" s="316"/>
      <c r="P307" s="317"/>
      <c r="Q307" s="317"/>
      <c r="R307" s="317"/>
      <c r="S307" s="317"/>
      <c r="T307" s="317"/>
      <c r="U307" s="317"/>
      <c r="V307" s="317"/>
      <c r="W307" s="317"/>
      <c r="X307" s="317"/>
      <c r="Y307" s="318"/>
      <c r="Z307" s="236"/>
      <c r="AA307" s="129"/>
    </row>
    <row r="308" spans="1:27" ht="20.100000000000001" customHeight="1" x14ac:dyDescent="0.15">
      <c r="A308" s="94"/>
      <c r="B308" s="94"/>
      <c r="C308" s="119"/>
      <c r="D308" s="206"/>
      <c r="E308" s="359"/>
      <c r="F308" s="340"/>
      <c r="G308" s="341"/>
      <c r="H308" s="329" t="s">
        <v>174</v>
      </c>
      <c r="I308" s="323"/>
      <c r="J308" s="323"/>
      <c r="K308" s="324"/>
      <c r="L308" s="324"/>
      <c r="M308" s="325"/>
      <c r="N308" s="3"/>
      <c r="O308" s="326"/>
      <c r="P308" s="327"/>
      <c r="Q308" s="327"/>
      <c r="R308" s="327"/>
      <c r="S308" s="327"/>
      <c r="T308" s="327"/>
      <c r="U308" s="327"/>
      <c r="V308" s="327"/>
      <c r="W308" s="327"/>
      <c r="X308" s="327"/>
      <c r="Y308" s="328"/>
      <c r="Z308" s="236"/>
      <c r="AA308" s="129"/>
    </row>
    <row r="309" spans="1:27" ht="20.100000000000001" customHeight="1" x14ac:dyDescent="0.15">
      <c r="A309" s="94"/>
      <c r="B309" s="94"/>
      <c r="C309" s="119"/>
      <c r="D309" s="206"/>
      <c r="E309" s="359"/>
      <c r="F309" s="340"/>
      <c r="G309" s="341"/>
      <c r="H309" s="329" t="s">
        <v>175</v>
      </c>
      <c r="I309" s="323"/>
      <c r="J309" s="323"/>
      <c r="K309" s="324"/>
      <c r="L309" s="324"/>
      <c r="M309" s="325"/>
      <c r="N309" s="3"/>
      <c r="O309" s="326"/>
      <c r="P309" s="327"/>
      <c r="Q309" s="327"/>
      <c r="R309" s="327"/>
      <c r="S309" s="327"/>
      <c r="T309" s="327"/>
      <c r="U309" s="327"/>
      <c r="V309" s="327"/>
      <c r="W309" s="327"/>
      <c r="X309" s="327"/>
      <c r="Y309" s="328"/>
      <c r="Z309" s="236"/>
      <c r="AA309" s="129"/>
    </row>
    <row r="310" spans="1:27" ht="20.100000000000001" customHeight="1" x14ac:dyDescent="0.15">
      <c r="A310" s="94"/>
      <c r="B310" s="94"/>
      <c r="C310" s="119"/>
      <c r="D310" s="206"/>
      <c r="E310" s="359"/>
      <c r="F310" s="340"/>
      <c r="G310" s="341"/>
      <c r="H310" s="329" t="s">
        <v>176</v>
      </c>
      <c r="I310" s="323"/>
      <c r="J310" s="323"/>
      <c r="K310" s="324"/>
      <c r="L310" s="324"/>
      <c r="M310" s="325"/>
      <c r="N310" s="3"/>
      <c r="O310" s="326"/>
      <c r="P310" s="327"/>
      <c r="Q310" s="327"/>
      <c r="R310" s="327"/>
      <c r="S310" s="327"/>
      <c r="T310" s="327"/>
      <c r="U310" s="327"/>
      <c r="V310" s="327"/>
      <c r="W310" s="327"/>
      <c r="X310" s="327"/>
      <c r="Y310" s="328"/>
      <c r="Z310" s="236"/>
      <c r="AA310" s="129"/>
    </row>
    <row r="311" spans="1:27" ht="20.100000000000001" customHeight="1" x14ac:dyDescent="0.15">
      <c r="A311" s="94"/>
      <c r="B311" s="94"/>
      <c r="C311" s="119"/>
      <c r="D311" s="206"/>
      <c r="E311" s="359"/>
      <c r="F311" s="340"/>
      <c r="G311" s="341"/>
      <c r="H311" s="329" t="s">
        <v>177</v>
      </c>
      <c r="I311" s="323"/>
      <c r="J311" s="323"/>
      <c r="K311" s="324"/>
      <c r="L311" s="324"/>
      <c r="M311" s="325"/>
      <c r="N311" s="3"/>
      <c r="O311" s="326"/>
      <c r="P311" s="327"/>
      <c r="Q311" s="327"/>
      <c r="R311" s="327"/>
      <c r="S311" s="327"/>
      <c r="T311" s="327"/>
      <c r="U311" s="327"/>
      <c r="V311" s="327"/>
      <c r="W311" s="327"/>
      <c r="X311" s="327"/>
      <c r="Y311" s="328"/>
      <c r="Z311" s="236"/>
      <c r="AA311" s="129"/>
    </row>
    <row r="312" spans="1:27" ht="20.100000000000001" customHeight="1" x14ac:dyDescent="0.15">
      <c r="A312" s="94"/>
      <c r="B312" s="94"/>
      <c r="C312" s="119"/>
      <c r="D312" s="206"/>
      <c r="E312" s="359"/>
      <c r="F312" s="340"/>
      <c r="G312" s="341"/>
      <c r="H312" s="329" t="s">
        <v>178</v>
      </c>
      <c r="I312" s="323"/>
      <c r="J312" s="323"/>
      <c r="K312" s="324"/>
      <c r="L312" s="324"/>
      <c r="M312" s="325"/>
      <c r="N312" s="3"/>
      <c r="O312" s="326"/>
      <c r="P312" s="327"/>
      <c r="Q312" s="327"/>
      <c r="R312" s="327"/>
      <c r="S312" s="327"/>
      <c r="T312" s="327"/>
      <c r="U312" s="327"/>
      <c r="V312" s="327"/>
      <c r="W312" s="327"/>
      <c r="X312" s="327"/>
      <c r="Y312" s="328"/>
      <c r="Z312" s="236"/>
      <c r="AA312" s="129"/>
    </row>
    <row r="313" spans="1:27" ht="20.100000000000001" customHeight="1" x14ac:dyDescent="0.15">
      <c r="A313" s="94"/>
      <c r="B313" s="94"/>
      <c r="C313" s="119"/>
      <c r="D313" s="206"/>
      <c r="E313" s="359"/>
      <c r="F313" s="340"/>
      <c r="G313" s="341"/>
      <c r="H313" s="329" t="s">
        <v>179</v>
      </c>
      <c r="I313" s="323"/>
      <c r="J313" s="323"/>
      <c r="K313" s="324"/>
      <c r="L313" s="324"/>
      <c r="M313" s="325"/>
      <c r="N313" s="3"/>
      <c r="O313" s="330"/>
      <c r="P313" s="331"/>
      <c r="Q313" s="331"/>
      <c r="R313" s="331"/>
      <c r="S313" s="331"/>
      <c r="T313" s="331"/>
      <c r="U313" s="331"/>
      <c r="V313" s="331"/>
      <c r="W313" s="331"/>
      <c r="X313" s="331"/>
      <c r="Y313" s="332"/>
      <c r="Z313" s="236"/>
      <c r="AA313" s="129"/>
    </row>
    <row r="314" spans="1:27" ht="20.100000000000001" customHeight="1" x14ac:dyDescent="0.15">
      <c r="A314" s="94">
        <f>IFERROR(IF(AND($N314="○", TRIM($O314)=""),1001,0),3)</f>
        <v>0</v>
      </c>
      <c r="B314" s="94"/>
      <c r="C314" s="119"/>
      <c r="D314" s="206"/>
      <c r="E314" s="359"/>
      <c r="F314" s="342"/>
      <c r="G314" s="343"/>
      <c r="H314" s="329" t="s">
        <v>111</v>
      </c>
      <c r="I314" s="323"/>
      <c r="J314" s="323"/>
      <c r="K314" s="324"/>
      <c r="L314" s="324"/>
      <c r="M314" s="325"/>
      <c r="N314" s="3"/>
      <c r="O314" s="17"/>
      <c r="P314" s="18"/>
      <c r="Q314" s="18"/>
      <c r="R314" s="18"/>
      <c r="S314" s="18"/>
      <c r="T314" s="18"/>
      <c r="U314" s="18"/>
      <c r="V314" s="18"/>
      <c r="W314" s="18"/>
      <c r="X314" s="18"/>
      <c r="Y314" s="22"/>
      <c r="Z314" s="236"/>
      <c r="AA314" s="129"/>
    </row>
    <row r="315" spans="1:27" ht="20.100000000000001" customHeight="1" x14ac:dyDescent="0.15">
      <c r="A315" s="94"/>
      <c r="B315" s="94"/>
      <c r="C315" s="119"/>
      <c r="D315" s="206"/>
      <c r="E315" s="359"/>
      <c r="F315" s="344" t="s">
        <v>180</v>
      </c>
      <c r="G315" s="345"/>
      <c r="H315" s="329" t="s">
        <v>181</v>
      </c>
      <c r="I315" s="323"/>
      <c r="J315" s="323"/>
      <c r="K315" s="324"/>
      <c r="L315" s="324"/>
      <c r="M315" s="325"/>
      <c r="N315" s="3"/>
      <c r="O315" s="337"/>
      <c r="P315" s="338"/>
      <c r="Q315" s="338"/>
      <c r="R315" s="338"/>
      <c r="S315" s="338"/>
      <c r="T315" s="338"/>
      <c r="U315" s="338"/>
      <c r="V315" s="338"/>
      <c r="W315" s="338"/>
      <c r="X315" s="338"/>
      <c r="Y315" s="339"/>
      <c r="Z315" s="236"/>
      <c r="AA315" s="129"/>
    </row>
    <row r="316" spans="1:27" ht="20.100000000000001" customHeight="1" x14ac:dyDescent="0.15">
      <c r="A316" s="94"/>
      <c r="B316" s="94"/>
      <c r="C316" s="119"/>
      <c r="D316" s="206"/>
      <c r="E316" s="359"/>
      <c r="F316" s="320"/>
      <c r="G316" s="321"/>
      <c r="H316" s="329" t="s">
        <v>182</v>
      </c>
      <c r="I316" s="323"/>
      <c r="J316" s="323"/>
      <c r="K316" s="324"/>
      <c r="L316" s="324"/>
      <c r="M316" s="325"/>
      <c r="N316" s="3"/>
      <c r="O316" s="326"/>
      <c r="P316" s="327"/>
      <c r="Q316" s="327"/>
      <c r="R316" s="327"/>
      <c r="S316" s="327"/>
      <c r="T316" s="327"/>
      <c r="U316" s="327"/>
      <c r="V316" s="327"/>
      <c r="W316" s="327"/>
      <c r="X316" s="327"/>
      <c r="Y316" s="328"/>
      <c r="Z316" s="236"/>
      <c r="AA316" s="129"/>
    </row>
    <row r="317" spans="1:27" ht="20.100000000000001" customHeight="1" x14ac:dyDescent="0.15">
      <c r="A317" s="94"/>
      <c r="B317" s="94"/>
      <c r="C317" s="119"/>
      <c r="D317" s="206"/>
      <c r="E317" s="359"/>
      <c r="F317" s="320"/>
      <c r="G317" s="321"/>
      <c r="H317" s="329" t="s">
        <v>183</v>
      </c>
      <c r="I317" s="323"/>
      <c r="J317" s="323"/>
      <c r="K317" s="324"/>
      <c r="L317" s="324"/>
      <c r="M317" s="325"/>
      <c r="N317" s="3"/>
      <c r="O317" s="330"/>
      <c r="P317" s="331"/>
      <c r="Q317" s="331"/>
      <c r="R317" s="331"/>
      <c r="S317" s="331"/>
      <c r="T317" s="331"/>
      <c r="U317" s="331"/>
      <c r="V317" s="331"/>
      <c r="W317" s="331"/>
      <c r="X317" s="331"/>
      <c r="Y317" s="332"/>
      <c r="Z317" s="236"/>
      <c r="AA317" s="129"/>
    </row>
    <row r="318" spans="1:27" ht="20.100000000000001" customHeight="1" x14ac:dyDescent="0.15">
      <c r="A318" s="94">
        <f>IFERROR(IF(AND($N318="○", TRIM($O318)=""),1001,0),3)</f>
        <v>0</v>
      </c>
      <c r="B318" s="94"/>
      <c r="C318" s="119"/>
      <c r="D318" s="206"/>
      <c r="E318" s="359"/>
      <c r="F318" s="333"/>
      <c r="G318" s="334"/>
      <c r="H318" s="329" t="s">
        <v>111</v>
      </c>
      <c r="I318" s="323"/>
      <c r="J318" s="323"/>
      <c r="K318" s="324"/>
      <c r="L318" s="324"/>
      <c r="M318" s="325"/>
      <c r="N318" s="3"/>
      <c r="O318" s="17"/>
      <c r="P318" s="18"/>
      <c r="Q318" s="18"/>
      <c r="R318" s="18"/>
      <c r="S318" s="18"/>
      <c r="T318" s="18"/>
      <c r="U318" s="18"/>
      <c r="V318" s="18"/>
      <c r="W318" s="18"/>
      <c r="X318" s="18"/>
      <c r="Y318" s="22"/>
      <c r="Z318" s="236"/>
      <c r="AA318" s="129"/>
    </row>
    <row r="319" spans="1:27" ht="20.100000000000001" customHeight="1" x14ac:dyDescent="0.15">
      <c r="A319" s="94"/>
      <c r="B319" s="94"/>
      <c r="C319" s="119"/>
      <c r="D319" s="206"/>
      <c r="E319" s="359"/>
      <c r="F319" s="344" t="s">
        <v>184</v>
      </c>
      <c r="G319" s="345"/>
      <c r="H319" s="329" t="s">
        <v>185</v>
      </c>
      <c r="I319" s="323"/>
      <c r="J319" s="323"/>
      <c r="K319" s="324"/>
      <c r="L319" s="324"/>
      <c r="M319" s="325"/>
      <c r="N319" s="3"/>
      <c r="O319" s="337"/>
      <c r="P319" s="338"/>
      <c r="Q319" s="338"/>
      <c r="R319" s="338"/>
      <c r="S319" s="338"/>
      <c r="T319" s="338"/>
      <c r="U319" s="338"/>
      <c r="V319" s="338"/>
      <c r="W319" s="338"/>
      <c r="X319" s="338"/>
      <c r="Y319" s="339"/>
      <c r="Z319" s="236"/>
      <c r="AA319" s="129"/>
    </row>
    <row r="320" spans="1:27" ht="20.100000000000001" customHeight="1" x14ac:dyDescent="0.15">
      <c r="A320" s="94"/>
      <c r="B320" s="94"/>
      <c r="C320" s="119"/>
      <c r="D320" s="206"/>
      <c r="E320" s="359"/>
      <c r="F320" s="320"/>
      <c r="G320" s="321"/>
      <c r="H320" s="329" t="s">
        <v>186</v>
      </c>
      <c r="I320" s="323"/>
      <c r="J320" s="323"/>
      <c r="K320" s="324"/>
      <c r="L320" s="324"/>
      <c r="M320" s="325"/>
      <c r="N320" s="3"/>
      <c r="O320" s="326"/>
      <c r="P320" s="327"/>
      <c r="Q320" s="327"/>
      <c r="R320" s="327"/>
      <c r="S320" s="327"/>
      <c r="T320" s="327"/>
      <c r="U320" s="327"/>
      <c r="V320" s="327"/>
      <c r="W320" s="327"/>
      <c r="X320" s="327"/>
      <c r="Y320" s="328"/>
      <c r="Z320" s="236"/>
      <c r="AA320" s="129"/>
    </row>
    <row r="321" spans="1:27" ht="20.100000000000001" customHeight="1" x14ac:dyDescent="0.15">
      <c r="A321" s="94"/>
      <c r="B321" s="94"/>
      <c r="C321" s="119"/>
      <c r="D321" s="206"/>
      <c r="E321" s="359"/>
      <c r="F321" s="320"/>
      <c r="G321" s="321"/>
      <c r="H321" s="329" t="s">
        <v>187</v>
      </c>
      <c r="I321" s="323"/>
      <c r="J321" s="323"/>
      <c r="K321" s="324"/>
      <c r="L321" s="324"/>
      <c r="M321" s="325"/>
      <c r="N321" s="3"/>
      <c r="O321" s="330"/>
      <c r="P321" s="331"/>
      <c r="Q321" s="331"/>
      <c r="R321" s="331"/>
      <c r="S321" s="331"/>
      <c r="T321" s="331"/>
      <c r="U321" s="331"/>
      <c r="V321" s="331"/>
      <c r="W321" s="331"/>
      <c r="X321" s="331"/>
      <c r="Y321" s="332"/>
      <c r="Z321" s="236"/>
      <c r="AA321" s="129"/>
    </row>
    <row r="322" spans="1:27" ht="20.100000000000001" customHeight="1" x14ac:dyDescent="0.15">
      <c r="A322" s="94">
        <f>IFERROR(IF(AND($N322="○", TRIM($O322)=""),1001,0),3)</f>
        <v>0</v>
      </c>
      <c r="B322" s="94"/>
      <c r="C322" s="119"/>
      <c r="D322" s="206"/>
      <c r="E322" s="360"/>
      <c r="F322" s="349"/>
      <c r="G322" s="350"/>
      <c r="H322" s="351" t="s">
        <v>111</v>
      </c>
      <c r="I322" s="180"/>
      <c r="J322" s="180"/>
      <c r="K322" s="352"/>
      <c r="L322" s="352"/>
      <c r="M322" s="353"/>
      <c r="N322" s="1"/>
      <c r="O322" s="15"/>
      <c r="P322" s="10"/>
      <c r="Q322" s="10"/>
      <c r="R322" s="10"/>
      <c r="S322" s="10"/>
      <c r="T322" s="10"/>
      <c r="U322" s="10"/>
      <c r="V322" s="10"/>
      <c r="W322" s="10"/>
      <c r="X322" s="10"/>
      <c r="Y322" s="11"/>
      <c r="Z322" s="236"/>
      <c r="AA322" s="129"/>
    </row>
    <row r="323" spans="1:27" ht="20.100000000000001" customHeight="1" x14ac:dyDescent="0.15">
      <c r="A323" s="94"/>
      <c r="B323" s="94"/>
      <c r="C323" s="119"/>
      <c r="D323" s="206"/>
      <c r="E323" s="309" t="s">
        <v>188</v>
      </c>
      <c r="F323" s="310" t="s">
        <v>189</v>
      </c>
      <c r="G323" s="311"/>
      <c r="H323" s="347" t="s">
        <v>190</v>
      </c>
      <c r="I323" s="324"/>
      <c r="J323" s="324"/>
      <c r="K323" s="324"/>
      <c r="L323" s="324"/>
      <c r="M323" s="325"/>
      <c r="N323" s="4"/>
      <c r="O323" s="316"/>
      <c r="P323" s="317"/>
      <c r="Q323" s="317"/>
      <c r="R323" s="317"/>
      <c r="S323" s="317"/>
      <c r="T323" s="317"/>
      <c r="U323" s="317"/>
      <c r="V323" s="317"/>
      <c r="W323" s="317"/>
      <c r="X323" s="317"/>
      <c r="Y323" s="318"/>
      <c r="Z323" s="236"/>
      <c r="AA323" s="129"/>
    </row>
    <row r="324" spans="1:27" ht="20.100000000000001" customHeight="1" x14ac:dyDescent="0.15">
      <c r="A324" s="94"/>
      <c r="B324" s="94"/>
      <c r="C324" s="119"/>
      <c r="D324" s="206"/>
      <c r="E324" s="319"/>
      <c r="F324" s="320"/>
      <c r="G324" s="321"/>
      <c r="H324" s="347" t="s">
        <v>191</v>
      </c>
      <c r="I324" s="324"/>
      <c r="J324" s="324"/>
      <c r="K324" s="324"/>
      <c r="L324" s="324"/>
      <c r="M324" s="325"/>
      <c r="N324" s="3"/>
      <c r="O324" s="330"/>
      <c r="P324" s="331"/>
      <c r="Q324" s="331"/>
      <c r="R324" s="331"/>
      <c r="S324" s="331"/>
      <c r="T324" s="331"/>
      <c r="U324" s="331"/>
      <c r="V324" s="331"/>
      <c r="W324" s="331"/>
      <c r="X324" s="331"/>
      <c r="Y324" s="332"/>
      <c r="Z324" s="236"/>
      <c r="AA324" s="129"/>
    </row>
    <row r="325" spans="1:27" ht="20.100000000000001" customHeight="1" x14ac:dyDescent="0.15">
      <c r="A325" s="94">
        <f>IFERROR(IF(AND($N325="○", TRIM($O325)=""),1001,0),3)</f>
        <v>0</v>
      </c>
      <c r="B325" s="94"/>
      <c r="C325" s="119"/>
      <c r="D325" s="206"/>
      <c r="E325" s="319"/>
      <c r="F325" s="333"/>
      <c r="G325" s="334"/>
      <c r="H325" s="329" t="s">
        <v>111</v>
      </c>
      <c r="I325" s="323"/>
      <c r="J325" s="323"/>
      <c r="K325" s="324"/>
      <c r="L325" s="324"/>
      <c r="M325" s="325"/>
      <c r="N325" s="3"/>
      <c r="O325" s="17"/>
      <c r="P325" s="18"/>
      <c r="Q325" s="18"/>
      <c r="R325" s="18"/>
      <c r="S325" s="18"/>
      <c r="T325" s="18"/>
      <c r="U325" s="18"/>
      <c r="V325" s="18"/>
      <c r="W325" s="18"/>
      <c r="X325" s="18"/>
      <c r="Y325" s="22"/>
      <c r="Z325" s="236"/>
      <c r="AA325" s="129"/>
    </row>
    <row r="326" spans="1:27" ht="20.100000000000001" customHeight="1" x14ac:dyDescent="0.15">
      <c r="A326" s="94"/>
      <c r="B326" s="94"/>
      <c r="C326" s="119"/>
      <c r="D326" s="206"/>
      <c r="E326" s="319"/>
      <c r="F326" s="335" t="s">
        <v>192</v>
      </c>
      <c r="G326" s="336"/>
      <c r="H326" s="329" t="s">
        <v>193</v>
      </c>
      <c r="I326" s="323"/>
      <c r="J326" s="323"/>
      <c r="K326" s="324"/>
      <c r="L326" s="324"/>
      <c r="M326" s="325"/>
      <c r="N326" s="3"/>
      <c r="O326" s="337"/>
      <c r="P326" s="338"/>
      <c r="Q326" s="338"/>
      <c r="R326" s="338"/>
      <c r="S326" s="338"/>
      <c r="T326" s="338"/>
      <c r="U326" s="338"/>
      <c r="V326" s="338"/>
      <c r="W326" s="338"/>
      <c r="X326" s="338"/>
      <c r="Y326" s="339"/>
      <c r="Z326" s="236"/>
      <c r="AA326" s="129"/>
    </row>
    <row r="327" spans="1:27" ht="20.100000000000001" customHeight="1" x14ac:dyDescent="0.15">
      <c r="A327" s="94"/>
      <c r="B327" s="94"/>
      <c r="C327" s="119"/>
      <c r="D327" s="206"/>
      <c r="E327" s="319"/>
      <c r="F327" s="340"/>
      <c r="G327" s="341"/>
      <c r="H327" s="329" t="s">
        <v>194</v>
      </c>
      <c r="I327" s="323"/>
      <c r="J327" s="323"/>
      <c r="K327" s="324"/>
      <c r="L327" s="324"/>
      <c r="M327" s="325"/>
      <c r="N327" s="3"/>
      <c r="O327" s="326"/>
      <c r="P327" s="327"/>
      <c r="Q327" s="327"/>
      <c r="R327" s="327"/>
      <c r="S327" s="327"/>
      <c r="T327" s="327"/>
      <c r="U327" s="327"/>
      <c r="V327" s="327"/>
      <c r="W327" s="327"/>
      <c r="X327" s="327"/>
      <c r="Y327" s="328"/>
      <c r="Z327" s="236"/>
      <c r="AA327" s="129"/>
    </row>
    <row r="328" spans="1:27" ht="20.100000000000001" customHeight="1" x14ac:dyDescent="0.15">
      <c r="A328" s="94"/>
      <c r="B328" s="94"/>
      <c r="C328" s="119"/>
      <c r="D328" s="206"/>
      <c r="E328" s="319"/>
      <c r="F328" s="340"/>
      <c r="G328" s="341"/>
      <c r="H328" s="329" t="s">
        <v>195</v>
      </c>
      <c r="I328" s="323"/>
      <c r="J328" s="323"/>
      <c r="K328" s="324"/>
      <c r="L328" s="324"/>
      <c r="M328" s="325"/>
      <c r="N328" s="3"/>
      <c r="O328" s="326"/>
      <c r="P328" s="327"/>
      <c r="Q328" s="327"/>
      <c r="R328" s="327"/>
      <c r="S328" s="327"/>
      <c r="T328" s="327"/>
      <c r="U328" s="327"/>
      <c r="V328" s="327"/>
      <c r="W328" s="327"/>
      <c r="X328" s="327"/>
      <c r="Y328" s="328"/>
      <c r="Z328" s="236"/>
      <c r="AA328" s="129"/>
    </row>
    <row r="329" spans="1:27" ht="20.100000000000001" customHeight="1" x14ac:dyDescent="0.15">
      <c r="A329" s="94"/>
      <c r="B329" s="94"/>
      <c r="C329" s="119"/>
      <c r="D329" s="206"/>
      <c r="E329" s="319"/>
      <c r="F329" s="340"/>
      <c r="G329" s="341"/>
      <c r="H329" s="329" t="s">
        <v>196</v>
      </c>
      <c r="I329" s="323"/>
      <c r="J329" s="323"/>
      <c r="K329" s="324"/>
      <c r="L329" s="324"/>
      <c r="M329" s="325"/>
      <c r="N329" s="3"/>
      <c r="O329" s="326"/>
      <c r="P329" s="327"/>
      <c r="Q329" s="327"/>
      <c r="R329" s="327"/>
      <c r="S329" s="327"/>
      <c r="T329" s="327"/>
      <c r="U329" s="327"/>
      <c r="V329" s="327"/>
      <c r="W329" s="327"/>
      <c r="X329" s="327"/>
      <c r="Y329" s="328"/>
      <c r="Z329" s="236"/>
      <c r="AA329" s="129"/>
    </row>
    <row r="330" spans="1:27" ht="20.100000000000001" customHeight="1" x14ac:dyDescent="0.15">
      <c r="A330" s="94"/>
      <c r="B330" s="94"/>
      <c r="C330" s="119"/>
      <c r="D330" s="206"/>
      <c r="E330" s="319"/>
      <c r="F330" s="340"/>
      <c r="G330" s="341"/>
      <c r="H330" s="329" t="s">
        <v>197</v>
      </c>
      <c r="I330" s="323"/>
      <c r="J330" s="323"/>
      <c r="K330" s="324"/>
      <c r="L330" s="324"/>
      <c r="M330" s="325"/>
      <c r="N330" s="3"/>
      <c r="O330" s="330"/>
      <c r="P330" s="331"/>
      <c r="Q330" s="331"/>
      <c r="R330" s="331"/>
      <c r="S330" s="331"/>
      <c r="T330" s="331"/>
      <c r="U330" s="331"/>
      <c r="V330" s="331"/>
      <c r="W330" s="331"/>
      <c r="X330" s="331"/>
      <c r="Y330" s="332"/>
      <c r="Z330" s="236"/>
      <c r="AA330" s="129"/>
    </row>
    <row r="331" spans="1:27" ht="20.100000000000001" customHeight="1" x14ac:dyDescent="0.15">
      <c r="A331" s="94">
        <f>IFERROR(IF(AND($N331="○", TRIM($O331)=""),1001,0),3)</f>
        <v>0</v>
      </c>
      <c r="B331" s="94"/>
      <c r="C331" s="119"/>
      <c r="D331" s="206"/>
      <c r="E331" s="319"/>
      <c r="F331" s="342"/>
      <c r="G331" s="343"/>
      <c r="H331" s="329" t="s">
        <v>111</v>
      </c>
      <c r="I331" s="323"/>
      <c r="J331" s="323"/>
      <c r="K331" s="324"/>
      <c r="L331" s="324"/>
      <c r="M331" s="325"/>
      <c r="N331" s="3"/>
      <c r="O331" s="17"/>
      <c r="P331" s="18"/>
      <c r="Q331" s="18"/>
      <c r="R331" s="18"/>
      <c r="S331" s="18"/>
      <c r="T331" s="18"/>
      <c r="U331" s="18"/>
      <c r="V331" s="18"/>
      <c r="W331" s="18"/>
      <c r="X331" s="18"/>
      <c r="Y331" s="22"/>
      <c r="Z331" s="236"/>
      <c r="AA331" s="129"/>
    </row>
    <row r="332" spans="1:27" ht="20.100000000000001" customHeight="1" x14ac:dyDescent="0.15">
      <c r="A332" s="94"/>
      <c r="B332" s="94"/>
      <c r="C332" s="119"/>
      <c r="D332" s="206"/>
      <c r="E332" s="319"/>
      <c r="F332" s="335" t="s">
        <v>198</v>
      </c>
      <c r="G332" s="336"/>
      <c r="H332" s="329" t="s">
        <v>199</v>
      </c>
      <c r="I332" s="323"/>
      <c r="J332" s="323"/>
      <c r="K332" s="324"/>
      <c r="L332" s="324"/>
      <c r="M332" s="325"/>
      <c r="N332" s="3"/>
      <c r="O332" s="337"/>
      <c r="P332" s="338"/>
      <c r="Q332" s="338"/>
      <c r="R332" s="338"/>
      <c r="S332" s="338"/>
      <c r="T332" s="338"/>
      <c r="U332" s="338"/>
      <c r="V332" s="338"/>
      <c r="W332" s="338"/>
      <c r="X332" s="338"/>
      <c r="Y332" s="339"/>
      <c r="Z332" s="236"/>
      <c r="AA332" s="129"/>
    </row>
    <row r="333" spans="1:27" ht="20.100000000000001" customHeight="1" x14ac:dyDescent="0.15">
      <c r="A333" s="94"/>
      <c r="B333" s="94"/>
      <c r="C333" s="119"/>
      <c r="D333" s="206"/>
      <c r="E333" s="319"/>
      <c r="F333" s="340"/>
      <c r="G333" s="341"/>
      <c r="H333" s="329" t="s">
        <v>200</v>
      </c>
      <c r="I333" s="323"/>
      <c r="J333" s="323"/>
      <c r="K333" s="324"/>
      <c r="L333" s="324"/>
      <c r="M333" s="325"/>
      <c r="N333" s="3"/>
      <c r="O333" s="330"/>
      <c r="P333" s="331"/>
      <c r="Q333" s="331"/>
      <c r="R333" s="331"/>
      <c r="S333" s="331"/>
      <c r="T333" s="331"/>
      <c r="U333" s="331"/>
      <c r="V333" s="331"/>
      <c r="W333" s="331"/>
      <c r="X333" s="331"/>
      <c r="Y333" s="332"/>
      <c r="Z333" s="236"/>
      <c r="AA333" s="129"/>
    </row>
    <row r="334" spans="1:27" ht="20.100000000000001" customHeight="1" x14ac:dyDescent="0.15">
      <c r="A334" s="94">
        <f>IFERROR(IF(AND($N334="○", TRIM($O334)=""),1001,0),3)</f>
        <v>0</v>
      </c>
      <c r="B334" s="94"/>
      <c r="C334" s="119"/>
      <c r="D334" s="206"/>
      <c r="E334" s="319"/>
      <c r="F334" s="342"/>
      <c r="G334" s="343"/>
      <c r="H334" s="329" t="s">
        <v>111</v>
      </c>
      <c r="I334" s="323"/>
      <c r="J334" s="323"/>
      <c r="K334" s="324"/>
      <c r="L334" s="324"/>
      <c r="M334" s="325"/>
      <c r="N334" s="3"/>
      <c r="O334" s="17"/>
      <c r="P334" s="18"/>
      <c r="Q334" s="18"/>
      <c r="R334" s="18"/>
      <c r="S334" s="18"/>
      <c r="T334" s="18"/>
      <c r="U334" s="18"/>
      <c r="V334" s="18"/>
      <c r="W334" s="18"/>
      <c r="X334" s="18"/>
      <c r="Y334" s="22"/>
      <c r="Z334" s="236"/>
      <c r="AA334" s="129"/>
    </row>
    <row r="335" spans="1:27" ht="20.100000000000001" customHeight="1" x14ac:dyDescent="0.15">
      <c r="A335" s="94"/>
      <c r="B335" s="94"/>
      <c r="C335" s="119"/>
      <c r="D335" s="206"/>
      <c r="E335" s="319"/>
      <c r="F335" s="335" t="s">
        <v>201</v>
      </c>
      <c r="G335" s="336"/>
      <c r="H335" s="329" t="s">
        <v>202</v>
      </c>
      <c r="I335" s="323"/>
      <c r="J335" s="323"/>
      <c r="K335" s="324"/>
      <c r="L335" s="324"/>
      <c r="M335" s="325"/>
      <c r="N335" s="3"/>
      <c r="O335" s="337"/>
      <c r="P335" s="338"/>
      <c r="Q335" s="338"/>
      <c r="R335" s="338"/>
      <c r="S335" s="338"/>
      <c r="T335" s="338"/>
      <c r="U335" s="338"/>
      <c r="V335" s="338"/>
      <c r="W335" s="338"/>
      <c r="X335" s="338"/>
      <c r="Y335" s="339"/>
      <c r="Z335" s="236"/>
      <c r="AA335" s="129"/>
    </row>
    <row r="336" spans="1:27" ht="20.100000000000001" customHeight="1" x14ac:dyDescent="0.15">
      <c r="A336" s="94"/>
      <c r="B336" s="94"/>
      <c r="C336" s="119"/>
      <c r="D336" s="206"/>
      <c r="E336" s="319"/>
      <c r="F336" s="340"/>
      <c r="G336" s="341"/>
      <c r="H336" s="329" t="s">
        <v>203</v>
      </c>
      <c r="I336" s="323"/>
      <c r="J336" s="323"/>
      <c r="K336" s="324"/>
      <c r="L336" s="324"/>
      <c r="M336" s="325"/>
      <c r="N336" s="3"/>
      <c r="O336" s="330"/>
      <c r="P336" s="331"/>
      <c r="Q336" s="331"/>
      <c r="R336" s="331"/>
      <c r="S336" s="331"/>
      <c r="T336" s="331"/>
      <c r="U336" s="331"/>
      <c r="V336" s="331"/>
      <c r="W336" s="331"/>
      <c r="X336" s="331"/>
      <c r="Y336" s="332"/>
      <c r="Z336" s="236"/>
      <c r="AA336" s="129"/>
    </row>
    <row r="337" spans="1:27" ht="20.100000000000001" customHeight="1" x14ac:dyDescent="0.15">
      <c r="A337" s="94">
        <f>IFERROR(IF(AND($N337="○", TRIM($O337)=""),1001,0),3)</f>
        <v>0</v>
      </c>
      <c r="B337" s="94"/>
      <c r="C337" s="119"/>
      <c r="D337" s="206"/>
      <c r="E337" s="348"/>
      <c r="F337" s="354"/>
      <c r="G337" s="355"/>
      <c r="H337" s="351" t="s">
        <v>111</v>
      </c>
      <c r="I337" s="180"/>
      <c r="J337" s="180"/>
      <c r="K337" s="352"/>
      <c r="L337" s="352"/>
      <c r="M337" s="353"/>
      <c r="N337" s="1"/>
      <c r="O337" s="15"/>
      <c r="P337" s="10"/>
      <c r="Q337" s="10"/>
      <c r="R337" s="10"/>
      <c r="S337" s="10"/>
      <c r="T337" s="10"/>
      <c r="U337" s="10"/>
      <c r="V337" s="10"/>
      <c r="W337" s="10"/>
      <c r="X337" s="10"/>
      <c r="Y337" s="11"/>
      <c r="Z337" s="236"/>
      <c r="AA337" s="129"/>
    </row>
    <row r="338" spans="1:27" ht="20.100000000000001" customHeight="1" x14ac:dyDescent="0.15">
      <c r="A338" s="94"/>
      <c r="B338" s="94"/>
      <c r="C338" s="119"/>
      <c r="D338" s="206"/>
      <c r="E338" s="309" t="s">
        <v>204</v>
      </c>
      <c r="F338" s="310" t="s">
        <v>205</v>
      </c>
      <c r="G338" s="311"/>
      <c r="H338" s="347" t="s">
        <v>206</v>
      </c>
      <c r="I338" s="324"/>
      <c r="J338" s="324"/>
      <c r="K338" s="324"/>
      <c r="L338" s="324"/>
      <c r="M338" s="325"/>
      <c r="N338" s="4"/>
      <c r="O338" s="316"/>
      <c r="P338" s="317"/>
      <c r="Q338" s="317"/>
      <c r="R338" s="317"/>
      <c r="S338" s="317"/>
      <c r="T338" s="317"/>
      <c r="U338" s="317"/>
      <c r="V338" s="317"/>
      <c r="W338" s="317"/>
      <c r="X338" s="317"/>
      <c r="Y338" s="318"/>
      <c r="Z338" s="236"/>
      <c r="AA338" s="129"/>
    </row>
    <row r="339" spans="1:27" ht="20.100000000000001" customHeight="1" x14ac:dyDescent="0.15">
      <c r="A339" s="94"/>
      <c r="B339" s="94"/>
      <c r="C339" s="119"/>
      <c r="D339" s="206"/>
      <c r="E339" s="319"/>
      <c r="F339" s="320"/>
      <c r="G339" s="321"/>
      <c r="H339" s="347" t="s">
        <v>207</v>
      </c>
      <c r="I339" s="324"/>
      <c r="J339" s="324"/>
      <c r="K339" s="324"/>
      <c r="L339" s="324"/>
      <c r="M339" s="325"/>
      <c r="N339" s="3"/>
      <c r="O339" s="326"/>
      <c r="P339" s="327"/>
      <c r="Q339" s="327"/>
      <c r="R339" s="327"/>
      <c r="S339" s="327"/>
      <c r="T339" s="327"/>
      <c r="U339" s="327"/>
      <c r="V339" s="327"/>
      <c r="W339" s="327"/>
      <c r="X339" s="327"/>
      <c r="Y339" s="328"/>
      <c r="Z339" s="236"/>
      <c r="AA339" s="129"/>
    </row>
    <row r="340" spans="1:27" ht="20.100000000000001" customHeight="1" x14ac:dyDescent="0.15">
      <c r="A340" s="94"/>
      <c r="B340" s="94"/>
      <c r="C340" s="119"/>
      <c r="D340" s="206"/>
      <c r="E340" s="319"/>
      <c r="F340" s="320"/>
      <c r="G340" s="321"/>
      <c r="H340" s="347" t="s">
        <v>208</v>
      </c>
      <c r="I340" s="324"/>
      <c r="J340" s="324"/>
      <c r="K340" s="324"/>
      <c r="L340" s="324"/>
      <c r="M340" s="325"/>
      <c r="N340" s="3"/>
      <c r="O340" s="326"/>
      <c r="P340" s="327"/>
      <c r="Q340" s="327"/>
      <c r="R340" s="327"/>
      <c r="S340" s="327"/>
      <c r="T340" s="327"/>
      <c r="U340" s="327"/>
      <c r="V340" s="327"/>
      <c r="W340" s="327"/>
      <c r="X340" s="327"/>
      <c r="Y340" s="328"/>
      <c r="Z340" s="236"/>
      <c r="AA340" s="129"/>
    </row>
    <row r="341" spans="1:27" ht="20.100000000000001" customHeight="1" x14ac:dyDescent="0.15">
      <c r="A341" s="94"/>
      <c r="B341" s="94"/>
      <c r="C341" s="119"/>
      <c r="D341" s="206"/>
      <c r="E341" s="319"/>
      <c r="F341" s="320"/>
      <c r="G341" s="321"/>
      <c r="H341" s="347" t="s">
        <v>209</v>
      </c>
      <c r="I341" s="324"/>
      <c r="J341" s="324"/>
      <c r="K341" s="324"/>
      <c r="L341" s="324"/>
      <c r="M341" s="325"/>
      <c r="N341" s="3"/>
      <c r="O341" s="326"/>
      <c r="P341" s="327"/>
      <c r="Q341" s="327"/>
      <c r="R341" s="327"/>
      <c r="S341" s="327"/>
      <c r="T341" s="327"/>
      <c r="U341" s="327"/>
      <c r="V341" s="327"/>
      <c r="W341" s="327"/>
      <c r="X341" s="327"/>
      <c r="Y341" s="328"/>
      <c r="Z341" s="236"/>
      <c r="AA341" s="129"/>
    </row>
    <row r="342" spans="1:27" ht="20.100000000000001" customHeight="1" x14ac:dyDescent="0.15">
      <c r="A342" s="94"/>
      <c r="B342" s="94"/>
      <c r="C342" s="119"/>
      <c r="D342" s="206"/>
      <c r="E342" s="319"/>
      <c r="F342" s="320"/>
      <c r="G342" s="321"/>
      <c r="H342" s="347" t="s">
        <v>210</v>
      </c>
      <c r="I342" s="324"/>
      <c r="J342" s="324"/>
      <c r="K342" s="324"/>
      <c r="L342" s="324"/>
      <c r="M342" s="325"/>
      <c r="N342" s="3"/>
      <c r="O342" s="326"/>
      <c r="P342" s="327"/>
      <c r="Q342" s="327"/>
      <c r="R342" s="327"/>
      <c r="S342" s="327"/>
      <c r="T342" s="327"/>
      <c r="U342" s="327"/>
      <c r="V342" s="327"/>
      <c r="W342" s="327"/>
      <c r="X342" s="327"/>
      <c r="Y342" s="328"/>
      <c r="Z342" s="236"/>
      <c r="AA342" s="129"/>
    </row>
    <row r="343" spans="1:27" ht="20.100000000000001" customHeight="1" x14ac:dyDescent="0.15">
      <c r="A343" s="94"/>
      <c r="B343" s="94"/>
      <c r="C343" s="119"/>
      <c r="D343" s="206"/>
      <c r="E343" s="319"/>
      <c r="F343" s="320"/>
      <c r="G343" s="321"/>
      <c r="H343" s="347" t="s">
        <v>211</v>
      </c>
      <c r="I343" s="324"/>
      <c r="J343" s="324"/>
      <c r="K343" s="324"/>
      <c r="L343" s="324"/>
      <c r="M343" s="325"/>
      <c r="N343" s="3"/>
      <c r="O343" s="330"/>
      <c r="P343" s="331"/>
      <c r="Q343" s="331"/>
      <c r="R343" s="331"/>
      <c r="S343" s="331"/>
      <c r="T343" s="331"/>
      <c r="U343" s="331"/>
      <c r="V343" s="331"/>
      <c r="W343" s="331"/>
      <c r="X343" s="331"/>
      <c r="Y343" s="332"/>
      <c r="Z343" s="236"/>
      <c r="AA343" s="129"/>
    </row>
    <row r="344" spans="1:27" ht="20.100000000000001" customHeight="1" x14ac:dyDescent="0.15">
      <c r="A344" s="94">
        <f>IFERROR(IF(AND($N344="○", TRIM($O344)=""),1001,0),3)</f>
        <v>0</v>
      </c>
      <c r="B344" s="94"/>
      <c r="C344" s="119"/>
      <c r="D344" s="206"/>
      <c r="E344" s="319"/>
      <c r="F344" s="333"/>
      <c r="G344" s="334"/>
      <c r="H344" s="329" t="s">
        <v>111</v>
      </c>
      <c r="I344" s="323"/>
      <c r="J344" s="323"/>
      <c r="K344" s="324"/>
      <c r="L344" s="324"/>
      <c r="M344" s="325"/>
      <c r="N344" s="3"/>
      <c r="O344" s="17"/>
      <c r="P344" s="18"/>
      <c r="Q344" s="18"/>
      <c r="R344" s="18"/>
      <c r="S344" s="18"/>
      <c r="T344" s="18"/>
      <c r="U344" s="18"/>
      <c r="V344" s="18"/>
      <c r="W344" s="18"/>
      <c r="X344" s="18"/>
      <c r="Y344" s="22"/>
      <c r="Z344" s="236"/>
      <c r="AA344" s="129"/>
    </row>
    <row r="345" spans="1:27" ht="20.100000000000001" customHeight="1" x14ac:dyDescent="0.15">
      <c r="A345" s="94"/>
      <c r="B345" s="94"/>
      <c r="C345" s="119"/>
      <c r="D345" s="206"/>
      <c r="E345" s="319"/>
      <c r="F345" s="335" t="s">
        <v>212</v>
      </c>
      <c r="G345" s="336"/>
      <c r="H345" s="329" t="s">
        <v>206</v>
      </c>
      <c r="I345" s="323"/>
      <c r="J345" s="323"/>
      <c r="K345" s="324"/>
      <c r="L345" s="324"/>
      <c r="M345" s="325"/>
      <c r="N345" s="3"/>
      <c r="O345" s="337"/>
      <c r="P345" s="338"/>
      <c r="Q345" s="338"/>
      <c r="R345" s="338"/>
      <c r="S345" s="338"/>
      <c r="T345" s="338"/>
      <c r="U345" s="338"/>
      <c r="V345" s="338"/>
      <c r="W345" s="338"/>
      <c r="X345" s="338"/>
      <c r="Y345" s="339"/>
      <c r="Z345" s="236"/>
      <c r="AA345" s="129"/>
    </row>
    <row r="346" spans="1:27" ht="20.100000000000001" customHeight="1" x14ac:dyDescent="0.15">
      <c r="A346" s="94"/>
      <c r="B346" s="94"/>
      <c r="C346" s="119"/>
      <c r="D346" s="206"/>
      <c r="E346" s="319"/>
      <c r="F346" s="340"/>
      <c r="G346" s="341"/>
      <c r="H346" s="329" t="s">
        <v>213</v>
      </c>
      <c r="I346" s="323"/>
      <c r="J346" s="323"/>
      <c r="K346" s="324"/>
      <c r="L346" s="324"/>
      <c r="M346" s="325"/>
      <c r="N346" s="3"/>
      <c r="O346" s="326"/>
      <c r="P346" s="327"/>
      <c r="Q346" s="327"/>
      <c r="R346" s="327"/>
      <c r="S346" s="327"/>
      <c r="T346" s="327"/>
      <c r="U346" s="327"/>
      <c r="V346" s="327"/>
      <c r="W346" s="327"/>
      <c r="X346" s="327"/>
      <c r="Y346" s="328"/>
      <c r="Z346" s="236"/>
      <c r="AA346" s="129"/>
    </row>
    <row r="347" spans="1:27" ht="20.100000000000001" customHeight="1" x14ac:dyDescent="0.15">
      <c r="A347" s="94"/>
      <c r="B347" s="94"/>
      <c r="C347" s="119"/>
      <c r="D347" s="206"/>
      <c r="E347" s="319"/>
      <c r="F347" s="340"/>
      <c r="G347" s="341"/>
      <c r="H347" s="329" t="s">
        <v>214</v>
      </c>
      <c r="I347" s="323"/>
      <c r="J347" s="323"/>
      <c r="K347" s="324"/>
      <c r="L347" s="324"/>
      <c r="M347" s="325"/>
      <c r="N347" s="3"/>
      <c r="O347" s="330"/>
      <c r="P347" s="331"/>
      <c r="Q347" s="331"/>
      <c r="R347" s="331"/>
      <c r="S347" s="331"/>
      <c r="T347" s="331"/>
      <c r="U347" s="331"/>
      <c r="V347" s="331"/>
      <c r="W347" s="331"/>
      <c r="X347" s="331"/>
      <c r="Y347" s="332"/>
      <c r="Z347" s="236"/>
      <c r="AA347" s="129"/>
    </row>
    <row r="348" spans="1:27" ht="20.100000000000001" customHeight="1" x14ac:dyDescent="0.15">
      <c r="A348" s="94">
        <f>IFERROR(IF(AND($N348="○", TRIM($O348)=""),1001,0),3)</f>
        <v>0</v>
      </c>
      <c r="B348" s="94"/>
      <c r="C348" s="119"/>
      <c r="D348" s="206"/>
      <c r="E348" s="319"/>
      <c r="F348" s="342"/>
      <c r="G348" s="343"/>
      <c r="H348" s="329" t="s">
        <v>111</v>
      </c>
      <c r="I348" s="323"/>
      <c r="J348" s="323"/>
      <c r="K348" s="324"/>
      <c r="L348" s="324"/>
      <c r="M348" s="325"/>
      <c r="N348" s="3"/>
      <c r="O348" s="17"/>
      <c r="P348" s="18"/>
      <c r="Q348" s="18"/>
      <c r="R348" s="18"/>
      <c r="S348" s="18"/>
      <c r="T348" s="18"/>
      <c r="U348" s="18"/>
      <c r="V348" s="18"/>
      <c r="W348" s="18"/>
      <c r="X348" s="18"/>
      <c r="Y348" s="22"/>
      <c r="Z348" s="236"/>
      <c r="AA348" s="129"/>
    </row>
    <row r="349" spans="1:27" ht="20.100000000000001" customHeight="1" x14ac:dyDescent="0.15">
      <c r="A349" s="94"/>
      <c r="B349" s="94"/>
      <c r="C349" s="119"/>
      <c r="D349" s="206"/>
      <c r="E349" s="319"/>
      <c r="F349" s="335" t="s">
        <v>215</v>
      </c>
      <c r="G349" s="336"/>
      <c r="H349" s="329" t="s">
        <v>216</v>
      </c>
      <c r="I349" s="323"/>
      <c r="J349" s="323"/>
      <c r="K349" s="324"/>
      <c r="L349" s="324"/>
      <c r="M349" s="325"/>
      <c r="N349" s="3"/>
      <c r="O349" s="337"/>
      <c r="P349" s="338"/>
      <c r="Q349" s="338"/>
      <c r="R349" s="338"/>
      <c r="S349" s="338"/>
      <c r="T349" s="338"/>
      <c r="U349" s="338"/>
      <c r="V349" s="338"/>
      <c r="W349" s="338"/>
      <c r="X349" s="338"/>
      <c r="Y349" s="339"/>
      <c r="Z349" s="236"/>
      <c r="AA349" s="129"/>
    </row>
    <row r="350" spans="1:27" ht="20.100000000000001" customHeight="1" x14ac:dyDescent="0.15">
      <c r="A350" s="94"/>
      <c r="B350" s="94"/>
      <c r="C350" s="119"/>
      <c r="D350" s="206"/>
      <c r="E350" s="319"/>
      <c r="F350" s="340"/>
      <c r="G350" s="341"/>
      <c r="H350" s="329" t="s">
        <v>217</v>
      </c>
      <c r="I350" s="323"/>
      <c r="J350" s="323"/>
      <c r="K350" s="324"/>
      <c r="L350" s="324"/>
      <c r="M350" s="325"/>
      <c r="N350" s="3"/>
      <c r="O350" s="326"/>
      <c r="P350" s="327"/>
      <c r="Q350" s="327"/>
      <c r="R350" s="327"/>
      <c r="S350" s="327"/>
      <c r="T350" s="327"/>
      <c r="U350" s="327"/>
      <c r="V350" s="327"/>
      <c r="W350" s="327"/>
      <c r="X350" s="327"/>
      <c r="Y350" s="328"/>
      <c r="Z350" s="236"/>
      <c r="AA350" s="129"/>
    </row>
    <row r="351" spans="1:27" ht="20.100000000000001" customHeight="1" x14ac:dyDescent="0.15">
      <c r="A351" s="94"/>
      <c r="B351" s="94"/>
      <c r="C351" s="119"/>
      <c r="D351" s="206"/>
      <c r="E351" s="319"/>
      <c r="F351" s="340"/>
      <c r="G351" s="341"/>
      <c r="H351" s="329" t="s">
        <v>218</v>
      </c>
      <c r="I351" s="323"/>
      <c r="J351" s="323"/>
      <c r="K351" s="324"/>
      <c r="L351" s="324"/>
      <c r="M351" s="325"/>
      <c r="N351" s="3"/>
      <c r="O351" s="330"/>
      <c r="P351" s="331"/>
      <c r="Q351" s="331"/>
      <c r="R351" s="331"/>
      <c r="S351" s="331"/>
      <c r="T351" s="331"/>
      <c r="U351" s="331"/>
      <c r="V351" s="331"/>
      <c r="W351" s="331"/>
      <c r="X351" s="331"/>
      <c r="Y351" s="332"/>
      <c r="Z351" s="236"/>
      <c r="AA351" s="129"/>
    </row>
    <row r="352" spans="1:27" ht="20.100000000000001" customHeight="1" x14ac:dyDescent="0.15">
      <c r="A352" s="94">
        <f>IFERROR(IF(AND($N352="○", TRIM($O352)=""),1001,0),3)</f>
        <v>0</v>
      </c>
      <c r="B352" s="94"/>
      <c r="C352" s="119"/>
      <c r="D352" s="206"/>
      <c r="E352" s="319"/>
      <c r="F352" s="342"/>
      <c r="G352" s="343"/>
      <c r="H352" s="329" t="s">
        <v>111</v>
      </c>
      <c r="I352" s="323"/>
      <c r="J352" s="323"/>
      <c r="K352" s="324"/>
      <c r="L352" s="324"/>
      <c r="M352" s="325"/>
      <c r="N352" s="3"/>
      <c r="O352" s="17"/>
      <c r="P352" s="18"/>
      <c r="Q352" s="18"/>
      <c r="R352" s="18"/>
      <c r="S352" s="18"/>
      <c r="T352" s="18"/>
      <c r="U352" s="18"/>
      <c r="V352" s="18"/>
      <c r="W352" s="18"/>
      <c r="X352" s="18"/>
      <c r="Y352" s="22"/>
      <c r="Z352" s="236"/>
      <c r="AA352" s="129"/>
    </row>
    <row r="353" spans="1:27" ht="20.100000000000001" customHeight="1" x14ac:dyDescent="0.15">
      <c r="A353" s="94"/>
      <c r="B353" s="94"/>
      <c r="C353" s="119"/>
      <c r="D353" s="206"/>
      <c r="E353" s="319"/>
      <c r="F353" s="344" t="s">
        <v>219</v>
      </c>
      <c r="G353" s="345"/>
      <c r="H353" s="329" t="s">
        <v>220</v>
      </c>
      <c r="I353" s="323"/>
      <c r="J353" s="323"/>
      <c r="K353" s="324"/>
      <c r="L353" s="324"/>
      <c r="M353" s="325"/>
      <c r="N353" s="3"/>
      <c r="O353" s="337"/>
      <c r="P353" s="338"/>
      <c r="Q353" s="338"/>
      <c r="R353" s="338"/>
      <c r="S353" s="338"/>
      <c r="T353" s="338"/>
      <c r="U353" s="338"/>
      <c r="V353" s="338"/>
      <c r="W353" s="338"/>
      <c r="X353" s="338"/>
      <c r="Y353" s="339"/>
      <c r="Z353" s="236"/>
      <c r="AA353" s="129"/>
    </row>
    <row r="354" spans="1:27" ht="20.100000000000001" customHeight="1" x14ac:dyDescent="0.15">
      <c r="A354" s="94"/>
      <c r="B354" s="94"/>
      <c r="C354" s="119"/>
      <c r="D354" s="206"/>
      <c r="E354" s="319"/>
      <c r="F354" s="320"/>
      <c r="G354" s="321"/>
      <c r="H354" s="329" t="s">
        <v>221</v>
      </c>
      <c r="I354" s="323"/>
      <c r="J354" s="323"/>
      <c r="K354" s="324"/>
      <c r="L354" s="324"/>
      <c r="M354" s="325"/>
      <c r="N354" s="3"/>
      <c r="O354" s="326"/>
      <c r="P354" s="327"/>
      <c r="Q354" s="327"/>
      <c r="R354" s="327"/>
      <c r="S354" s="327"/>
      <c r="T354" s="327"/>
      <c r="U354" s="327"/>
      <c r="V354" s="327"/>
      <c r="W354" s="327"/>
      <c r="X354" s="327"/>
      <c r="Y354" s="328"/>
      <c r="Z354" s="236"/>
      <c r="AA354" s="129"/>
    </row>
    <row r="355" spans="1:27" ht="20.100000000000001" customHeight="1" x14ac:dyDescent="0.15">
      <c r="A355" s="94"/>
      <c r="B355" s="94"/>
      <c r="C355" s="119"/>
      <c r="D355" s="206"/>
      <c r="E355" s="319"/>
      <c r="F355" s="320"/>
      <c r="G355" s="321"/>
      <c r="H355" s="329" t="s">
        <v>222</v>
      </c>
      <c r="I355" s="323"/>
      <c r="J355" s="323"/>
      <c r="K355" s="324"/>
      <c r="L355" s="324"/>
      <c r="M355" s="325"/>
      <c r="N355" s="3"/>
      <c r="O355" s="330"/>
      <c r="P355" s="331"/>
      <c r="Q355" s="331"/>
      <c r="R355" s="331"/>
      <c r="S355" s="331"/>
      <c r="T355" s="331"/>
      <c r="U355" s="331"/>
      <c r="V355" s="331"/>
      <c r="W355" s="331"/>
      <c r="X355" s="331"/>
      <c r="Y355" s="332"/>
      <c r="Z355" s="236"/>
      <c r="AA355" s="129"/>
    </row>
    <row r="356" spans="1:27" ht="20.100000000000001" customHeight="1" x14ac:dyDescent="0.15">
      <c r="A356" s="94">
        <f>IFERROR(IF(AND($N356="○", TRIM($O356)=""),1001,0),3)</f>
        <v>0</v>
      </c>
      <c r="B356" s="94"/>
      <c r="C356" s="119"/>
      <c r="D356" s="206"/>
      <c r="E356" s="319"/>
      <c r="F356" s="333"/>
      <c r="G356" s="334"/>
      <c r="H356" s="329" t="s">
        <v>111</v>
      </c>
      <c r="I356" s="323"/>
      <c r="J356" s="323"/>
      <c r="K356" s="324"/>
      <c r="L356" s="324"/>
      <c r="M356" s="325"/>
      <c r="N356" s="3"/>
      <c r="O356" s="17"/>
      <c r="P356" s="18"/>
      <c r="Q356" s="18"/>
      <c r="R356" s="18"/>
      <c r="S356" s="18"/>
      <c r="T356" s="18"/>
      <c r="U356" s="18"/>
      <c r="V356" s="18"/>
      <c r="W356" s="18"/>
      <c r="X356" s="18"/>
      <c r="Y356" s="22"/>
      <c r="Z356" s="236"/>
      <c r="AA356" s="129"/>
    </row>
    <row r="357" spans="1:27" ht="20.100000000000001" customHeight="1" x14ac:dyDescent="0.15">
      <c r="A357" s="94"/>
      <c r="B357" s="94"/>
      <c r="C357" s="119"/>
      <c r="D357" s="206"/>
      <c r="E357" s="319"/>
      <c r="F357" s="344" t="s">
        <v>223</v>
      </c>
      <c r="G357" s="345"/>
      <c r="H357" s="347" t="s">
        <v>224</v>
      </c>
      <c r="I357" s="324"/>
      <c r="J357" s="324"/>
      <c r="K357" s="324"/>
      <c r="L357" s="324"/>
      <c r="M357" s="325"/>
      <c r="N357" s="3"/>
      <c r="O357" s="337"/>
      <c r="P357" s="338"/>
      <c r="Q357" s="338"/>
      <c r="R357" s="338"/>
      <c r="S357" s="338"/>
      <c r="T357" s="338"/>
      <c r="U357" s="338"/>
      <c r="V357" s="338"/>
      <c r="W357" s="338"/>
      <c r="X357" s="338"/>
      <c r="Y357" s="339"/>
      <c r="Z357" s="236"/>
      <c r="AA357" s="129"/>
    </row>
    <row r="358" spans="1:27" ht="20.100000000000001" customHeight="1" x14ac:dyDescent="0.15">
      <c r="A358" s="94"/>
      <c r="B358" s="94"/>
      <c r="C358" s="119"/>
      <c r="D358" s="206"/>
      <c r="E358" s="319"/>
      <c r="F358" s="320"/>
      <c r="G358" s="321"/>
      <c r="H358" s="347" t="s">
        <v>225</v>
      </c>
      <c r="I358" s="324"/>
      <c r="J358" s="324"/>
      <c r="K358" s="324"/>
      <c r="L358" s="324"/>
      <c r="M358" s="325"/>
      <c r="N358" s="3"/>
      <c r="O358" s="330"/>
      <c r="P358" s="331"/>
      <c r="Q358" s="331"/>
      <c r="R358" s="331"/>
      <c r="S358" s="331"/>
      <c r="T358" s="331"/>
      <c r="U358" s="331"/>
      <c r="V358" s="331"/>
      <c r="W358" s="331"/>
      <c r="X358" s="331"/>
      <c r="Y358" s="332"/>
      <c r="Z358" s="236"/>
      <c r="AA358" s="129"/>
    </row>
    <row r="359" spans="1:27" ht="20.100000000000001" customHeight="1" x14ac:dyDescent="0.15">
      <c r="A359" s="94">
        <f>IFERROR(IF(AND($N359="○", TRIM($O359)=""),1001,0),3)</f>
        <v>0</v>
      </c>
      <c r="B359" s="94"/>
      <c r="C359" s="119"/>
      <c r="D359" s="206"/>
      <c r="E359" s="319"/>
      <c r="F359" s="333"/>
      <c r="G359" s="334"/>
      <c r="H359" s="329" t="s">
        <v>111</v>
      </c>
      <c r="I359" s="323"/>
      <c r="J359" s="323"/>
      <c r="K359" s="324"/>
      <c r="L359" s="324"/>
      <c r="M359" s="325"/>
      <c r="N359" s="3"/>
      <c r="O359" s="17"/>
      <c r="P359" s="18"/>
      <c r="Q359" s="18"/>
      <c r="R359" s="18"/>
      <c r="S359" s="18"/>
      <c r="T359" s="18"/>
      <c r="U359" s="18"/>
      <c r="V359" s="18"/>
      <c r="W359" s="18"/>
      <c r="X359" s="18"/>
      <c r="Y359" s="22"/>
      <c r="Z359" s="236"/>
      <c r="AA359" s="129"/>
    </row>
    <row r="360" spans="1:27" ht="20.100000000000001" customHeight="1" x14ac:dyDescent="0.15">
      <c r="A360" s="94"/>
      <c r="B360" s="94"/>
      <c r="C360" s="119"/>
      <c r="D360" s="206"/>
      <c r="E360" s="319"/>
      <c r="F360" s="335" t="s">
        <v>226</v>
      </c>
      <c r="G360" s="336"/>
      <c r="H360" s="329" t="s">
        <v>224</v>
      </c>
      <c r="I360" s="323"/>
      <c r="J360" s="323"/>
      <c r="K360" s="324"/>
      <c r="L360" s="324"/>
      <c r="M360" s="325"/>
      <c r="N360" s="3"/>
      <c r="O360" s="337"/>
      <c r="P360" s="338"/>
      <c r="Q360" s="338"/>
      <c r="R360" s="338"/>
      <c r="S360" s="338"/>
      <c r="T360" s="338"/>
      <c r="U360" s="338"/>
      <c r="V360" s="338"/>
      <c r="W360" s="338"/>
      <c r="X360" s="338"/>
      <c r="Y360" s="339"/>
      <c r="Z360" s="236"/>
      <c r="AA360" s="129"/>
    </row>
    <row r="361" spans="1:27" ht="20.100000000000001" customHeight="1" x14ac:dyDescent="0.15">
      <c r="A361" s="94"/>
      <c r="B361" s="94"/>
      <c r="C361" s="119"/>
      <c r="D361" s="206"/>
      <c r="E361" s="319"/>
      <c r="F361" s="340"/>
      <c r="G361" s="341"/>
      <c r="H361" s="329" t="s">
        <v>227</v>
      </c>
      <c r="I361" s="323"/>
      <c r="J361" s="323"/>
      <c r="K361" s="324"/>
      <c r="L361" s="324"/>
      <c r="M361" s="325"/>
      <c r="N361" s="3"/>
      <c r="O361" s="330"/>
      <c r="P361" s="331"/>
      <c r="Q361" s="331"/>
      <c r="R361" s="331"/>
      <c r="S361" s="331"/>
      <c r="T361" s="331"/>
      <c r="U361" s="331"/>
      <c r="V361" s="331"/>
      <c r="W361" s="331"/>
      <c r="X361" s="331"/>
      <c r="Y361" s="332"/>
      <c r="Z361" s="236"/>
      <c r="AA361" s="129"/>
    </row>
    <row r="362" spans="1:27" ht="20.100000000000001" customHeight="1" x14ac:dyDescent="0.15">
      <c r="A362" s="94">
        <f>IFERROR(IF(AND($N362="○", TRIM($O362)=""),1001,0),3)</f>
        <v>0</v>
      </c>
      <c r="B362" s="94"/>
      <c r="C362" s="119"/>
      <c r="D362" s="206"/>
      <c r="E362" s="319"/>
      <c r="F362" s="342"/>
      <c r="G362" s="343"/>
      <c r="H362" s="329" t="s">
        <v>111</v>
      </c>
      <c r="I362" s="323"/>
      <c r="J362" s="323"/>
      <c r="K362" s="324"/>
      <c r="L362" s="324"/>
      <c r="M362" s="325"/>
      <c r="N362" s="3"/>
      <c r="O362" s="17"/>
      <c r="P362" s="18"/>
      <c r="Q362" s="18"/>
      <c r="R362" s="18"/>
      <c r="S362" s="18"/>
      <c r="T362" s="18"/>
      <c r="U362" s="18"/>
      <c r="V362" s="18"/>
      <c r="W362" s="18"/>
      <c r="X362" s="18"/>
      <c r="Y362" s="22"/>
      <c r="Z362" s="236"/>
      <c r="AA362" s="129"/>
    </row>
    <row r="363" spans="1:27" ht="20.100000000000001" customHeight="1" x14ac:dyDescent="0.15">
      <c r="A363" s="94"/>
      <c r="B363" s="94"/>
      <c r="C363" s="119"/>
      <c r="D363" s="206"/>
      <c r="E363" s="319"/>
      <c r="F363" s="335" t="s">
        <v>228</v>
      </c>
      <c r="G363" s="336"/>
      <c r="H363" s="329" t="s">
        <v>229</v>
      </c>
      <c r="I363" s="323"/>
      <c r="J363" s="323"/>
      <c r="K363" s="324"/>
      <c r="L363" s="324"/>
      <c r="M363" s="325"/>
      <c r="N363" s="3"/>
      <c r="O363" s="337"/>
      <c r="P363" s="338"/>
      <c r="Q363" s="338"/>
      <c r="R363" s="338"/>
      <c r="S363" s="338"/>
      <c r="T363" s="338"/>
      <c r="U363" s="338"/>
      <c r="V363" s="338"/>
      <c r="W363" s="338"/>
      <c r="X363" s="338"/>
      <c r="Y363" s="339"/>
      <c r="Z363" s="236"/>
      <c r="AA363" s="129"/>
    </row>
    <row r="364" spans="1:27" ht="20.100000000000001" customHeight="1" x14ac:dyDescent="0.15">
      <c r="A364" s="94"/>
      <c r="B364" s="94"/>
      <c r="C364" s="119"/>
      <c r="D364" s="206"/>
      <c r="E364" s="319"/>
      <c r="F364" s="340"/>
      <c r="G364" s="341"/>
      <c r="H364" s="329" t="s">
        <v>230</v>
      </c>
      <c r="I364" s="323"/>
      <c r="J364" s="323"/>
      <c r="K364" s="324"/>
      <c r="L364" s="324"/>
      <c r="M364" s="325"/>
      <c r="N364" s="3"/>
      <c r="O364" s="326"/>
      <c r="P364" s="327"/>
      <c r="Q364" s="327"/>
      <c r="R364" s="327"/>
      <c r="S364" s="327"/>
      <c r="T364" s="327"/>
      <c r="U364" s="327"/>
      <c r="V364" s="327"/>
      <c r="W364" s="327"/>
      <c r="X364" s="327"/>
      <c r="Y364" s="328"/>
      <c r="Z364" s="236"/>
      <c r="AA364" s="129"/>
    </row>
    <row r="365" spans="1:27" ht="20.100000000000001" customHeight="1" x14ac:dyDescent="0.15">
      <c r="A365" s="94"/>
      <c r="B365" s="94"/>
      <c r="C365" s="119"/>
      <c r="D365" s="206"/>
      <c r="E365" s="319"/>
      <c r="F365" s="340"/>
      <c r="G365" s="341"/>
      <c r="H365" s="329" t="s">
        <v>231</v>
      </c>
      <c r="I365" s="323"/>
      <c r="J365" s="323"/>
      <c r="K365" s="324"/>
      <c r="L365" s="324"/>
      <c r="M365" s="325"/>
      <c r="N365" s="3"/>
      <c r="O365" s="326"/>
      <c r="P365" s="327"/>
      <c r="Q365" s="327"/>
      <c r="R365" s="327"/>
      <c r="S365" s="327"/>
      <c r="T365" s="327"/>
      <c r="U365" s="327"/>
      <c r="V365" s="327"/>
      <c r="W365" s="327"/>
      <c r="X365" s="327"/>
      <c r="Y365" s="328"/>
      <c r="Z365" s="236"/>
      <c r="AA365" s="129"/>
    </row>
    <row r="366" spans="1:27" ht="20.100000000000001" customHeight="1" x14ac:dyDescent="0.15">
      <c r="A366" s="94"/>
      <c r="B366" s="94"/>
      <c r="C366" s="119"/>
      <c r="D366" s="206"/>
      <c r="E366" s="319"/>
      <c r="F366" s="340"/>
      <c r="G366" s="341"/>
      <c r="H366" s="329" t="s">
        <v>232</v>
      </c>
      <c r="I366" s="323"/>
      <c r="J366" s="323"/>
      <c r="K366" s="324"/>
      <c r="L366" s="324"/>
      <c r="M366" s="325"/>
      <c r="N366" s="3"/>
      <c r="O366" s="326"/>
      <c r="P366" s="327"/>
      <c r="Q366" s="327"/>
      <c r="R366" s="327"/>
      <c r="S366" s="327"/>
      <c r="T366" s="327"/>
      <c r="U366" s="327"/>
      <c r="V366" s="327"/>
      <c r="W366" s="327"/>
      <c r="X366" s="327"/>
      <c r="Y366" s="328"/>
      <c r="Z366" s="236"/>
      <c r="AA366" s="129"/>
    </row>
    <row r="367" spans="1:27" ht="20.100000000000001" customHeight="1" x14ac:dyDescent="0.15">
      <c r="A367" s="94"/>
      <c r="B367" s="94"/>
      <c r="C367" s="119"/>
      <c r="D367" s="206"/>
      <c r="E367" s="319"/>
      <c r="F367" s="340"/>
      <c r="G367" s="341"/>
      <c r="H367" s="329" t="s">
        <v>233</v>
      </c>
      <c r="I367" s="323"/>
      <c r="J367" s="323"/>
      <c r="K367" s="324"/>
      <c r="L367" s="324"/>
      <c r="M367" s="325"/>
      <c r="N367" s="3"/>
      <c r="O367" s="326"/>
      <c r="P367" s="327"/>
      <c r="Q367" s="327"/>
      <c r="R367" s="327"/>
      <c r="S367" s="327"/>
      <c r="T367" s="327"/>
      <c r="U367" s="327"/>
      <c r="V367" s="327"/>
      <c r="W367" s="327"/>
      <c r="X367" s="327"/>
      <c r="Y367" s="328"/>
      <c r="Z367" s="236"/>
      <c r="AA367" s="129"/>
    </row>
    <row r="368" spans="1:27" ht="20.100000000000001" customHeight="1" x14ac:dyDescent="0.15">
      <c r="A368" s="94"/>
      <c r="B368" s="94"/>
      <c r="C368" s="119"/>
      <c r="D368" s="206"/>
      <c r="E368" s="319"/>
      <c r="F368" s="340"/>
      <c r="G368" s="341"/>
      <c r="H368" s="329" t="s">
        <v>234</v>
      </c>
      <c r="I368" s="323"/>
      <c r="J368" s="323"/>
      <c r="K368" s="324"/>
      <c r="L368" s="324"/>
      <c r="M368" s="325"/>
      <c r="N368" s="3"/>
      <c r="O368" s="326"/>
      <c r="P368" s="327"/>
      <c r="Q368" s="327"/>
      <c r="R368" s="327"/>
      <c r="S368" s="327"/>
      <c r="T368" s="327"/>
      <c r="U368" s="327"/>
      <c r="V368" s="327"/>
      <c r="W368" s="327"/>
      <c r="X368" s="327"/>
      <c r="Y368" s="328"/>
      <c r="Z368" s="236"/>
      <c r="AA368" s="129"/>
    </row>
    <row r="369" spans="1:27" ht="20.100000000000001" customHeight="1" x14ac:dyDescent="0.15">
      <c r="A369" s="94"/>
      <c r="B369" s="94"/>
      <c r="C369" s="119"/>
      <c r="D369" s="206"/>
      <c r="E369" s="319"/>
      <c r="F369" s="340"/>
      <c r="G369" s="341"/>
      <c r="H369" s="329" t="s">
        <v>235</v>
      </c>
      <c r="I369" s="323"/>
      <c r="J369" s="323"/>
      <c r="K369" s="324"/>
      <c r="L369" s="324"/>
      <c r="M369" s="325"/>
      <c r="N369" s="3"/>
      <c r="O369" s="326"/>
      <c r="P369" s="327"/>
      <c r="Q369" s="327"/>
      <c r="R369" s="327"/>
      <c r="S369" s="327"/>
      <c r="T369" s="327"/>
      <c r="U369" s="327"/>
      <c r="V369" s="327"/>
      <c r="W369" s="327"/>
      <c r="X369" s="327"/>
      <c r="Y369" s="328"/>
      <c r="Z369" s="236"/>
      <c r="AA369" s="129"/>
    </row>
    <row r="370" spans="1:27" ht="20.100000000000001" customHeight="1" x14ac:dyDescent="0.15">
      <c r="A370" s="94"/>
      <c r="B370" s="94"/>
      <c r="C370" s="119"/>
      <c r="D370" s="206"/>
      <c r="E370" s="319"/>
      <c r="F370" s="340"/>
      <c r="G370" s="341"/>
      <c r="H370" s="329" t="s">
        <v>236</v>
      </c>
      <c r="I370" s="323"/>
      <c r="J370" s="323"/>
      <c r="K370" s="324"/>
      <c r="L370" s="324"/>
      <c r="M370" s="325"/>
      <c r="N370" s="3"/>
      <c r="O370" s="326"/>
      <c r="P370" s="327"/>
      <c r="Q370" s="327"/>
      <c r="R370" s="327"/>
      <c r="S370" s="327"/>
      <c r="T370" s="327"/>
      <c r="U370" s="327"/>
      <c r="V370" s="327"/>
      <c r="W370" s="327"/>
      <c r="X370" s="327"/>
      <c r="Y370" s="328"/>
      <c r="Z370" s="236"/>
      <c r="AA370" s="129"/>
    </row>
    <row r="371" spans="1:27" ht="20.100000000000001" customHeight="1" x14ac:dyDescent="0.15">
      <c r="A371" s="94"/>
      <c r="B371" s="94"/>
      <c r="C371" s="119"/>
      <c r="D371" s="206"/>
      <c r="E371" s="319"/>
      <c r="F371" s="340"/>
      <c r="G371" s="341"/>
      <c r="H371" s="329" t="s">
        <v>237</v>
      </c>
      <c r="I371" s="323"/>
      <c r="J371" s="323"/>
      <c r="K371" s="324"/>
      <c r="L371" s="324"/>
      <c r="M371" s="325"/>
      <c r="N371" s="3"/>
      <c r="O371" s="330"/>
      <c r="P371" s="331"/>
      <c r="Q371" s="331"/>
      <c r="R371" s="331"/>
      <c r="S371" s="331"/>
      <c r="T371" s="331"/>
      <c r="U371" s="331"/>
      <c r="V371" s="331"/>
      <c r="W371" s="331"/>
      <c r="X371" s="331"/>
      <c r="Y371" s="332"/>
      <c r="Z371" s="236"/>
      <c r="AA371" s="129"/>
    </row>
    <row r="372" spans="1:27" ht="20.100000000000001" customHeight="1" x14ac:dyDescent="0.15">
      <c r="A372" s="94">
        <f>IFERROR(IF(AND($N372="○", TRIM($O372)=""),1001,0),3)</f>
        <v>0</v>
      </c>
      <c r="B372" s="94"/>
      <c r="C372" s="119"/>
      <c r="D372" s="206"/>
      <c r="E372" s="319"/>
      <c r="F372" s="342"/>
      <c r="G372" s="343"/>
      <c r="H372" s="329" t="s">
        <v>111</v>
      </c>
      <c r="I372" s="323"/>
      <c r="J372" s="323"/>
      <c r="K372" s="324"/>
      <c r="L372" s="324"/>
      <c r="M372" s="325"/>
      <c r="N372" s="3"/>
      <c r="O372" s="17"/>
      <c r="P372" s="18"/>
      <c r="Q372" s="18"/>
      <c r="R372" s="18"/>
      <c r="S372" s="18"/>
      <c r="T372" s="18"/>
      <c r="U372" s="18"/>
      <c r="V372" s="18"/>
      <c r="W372" s="18"/>
      <c r="X372" s="18"/>
      <c r="Y372" s="22"/>
      <c r="Z372" s="236"/>
      <c r="AA372" s="129"/>
    </row>
    <row r="373" spans="1:27" ht="20.100000000000001" customHeight="1" x14ac:dyDescent="0.15">
      <c r="A373" s="94"/>
      <c r="B373" s="94"/>
      <c r="C373" s="119"/>
      <c r="D373" s="206"/>
      <c r="E373" s="319"/>
      <c r="F373" s="335" t="s">
        <v>238</v>
      </c>
      <c r="G373" s="336"/>
      <c r="H373" s="329" t="s">
        <v>229</v>
      </c>
      <c r="I373" s="323"/>
      <c r="J373" s="323"/>
      <c r="K373" s="324"/>
      <c r="L373" s="324"/>
      <c r="M373" s="325"/>
      <c r="N373" s="3"/>
      <c r="O373" s="337"/>
      <c r="P373" s="338"/>
      <c r="Q373" s="338"/>
      <c r="R373" s="338"/>
      <c r="S373" s="338"/>
      <c r="T373" s="338"/>
      <c r="U373" s="338"/>
      <c r="V373" s="338"/>
      <c r="W373" s="338"/>
      <c r="X373" s="338"/>
      <c r="Y373" s="339"/>
      <c r="Z373" s="236"/>
      <c r="AA373" s="129"/>
    </row>
    <row r="374" spans="1:27" ht="20.100000000000001" customHeight="1" x14ac:dyDescent="0.15">
      <c r="A374" s="94"/>
      <c r="B374" s="94"/>
      <c r="C374" s="119"/>
      <c r="D374" s="206"/>
      <c r="E374" s="319"/>
      <c r="F374" s="340"/>
      <c r="G374" s="341"/>
      <c r="H374" s="329" t="s">
        <v>230</v>
      </c>
      <c r="I374" s="323"/>
      <c r="J374" s="323"/>
      <c r="K374" s="324"/>
      <c r="L374" s="324"/>
      <c r="M374" s="325"/>
      <c r="N374" s="3"/>
      <c r="O374" s="326"/>
      <c r="P374" s="327"/>
      <c r="Q374" s="327"/>
      <c r="R374" s="327"/>
      <c r="S374" s="327"/>
      <c r="T374" s="327"/>
      <c r="U374" s="327"/>
      <c r="V374" s="327"/>
      <c r="W374" s="327"/>
      <c r="X374" s="327"/>
      <c r="Y374" s="328"/>
      <c r="Z374" s="236"/>
      <c r="AA374" s="129"/>
    </row>
    <row r="375" spans="1:27" ht="20.100000000000001" customHeight="1" x14ac:dyDescent="0.15">
      <c r="A375" s="94"/>
      <c r="B375" s="94"/>
      <c r="C375" s="119"/>
      <c r="D375" s="206"/>
      <c r="E375" s="319"/>
      <c r="F375" s="340"/>
      <c r="G375" s="341"/>
      <c r="H375" s="329" t="s">
        <v>231</v>
      </c>
      <c r="I375" s="323"/>
      <c r="J375" s="323"/>
      <c r="K375" s="324"/>
      <c r="L375" s="324"/>
      <c r="M375" s="325"/>
      <c r="N375" s="3"/>
      <c r="O375" s="326"/>
      <c r="P375" s="327"/>
      <c r="Q375" s="327"/>
      <c r="R375" s="327"/>
      <c r="S375" s="327"/>
      <c r="T375" s="327"/>
      <c r="U375" s="327"/>
      <c r="V375" s="327"/>
      <c r="W375" s="327"/>
      <c r="X375" s="327"/>
      <c r="Y375" s="328"/>
      <c r="Z375" s="236"/>
      <c r="AA375" s="129"/>
    </row>
    <row r="376" spans="1:27" ht="20.100000000000001" customHeight="1" x14ac:dyDescent="0.15">
      <c r="A376" s="94"/>
      <c r="B376" s="94"/>
      <c r="C376" s="119"/>
      <c r="D376" s="206"/>
      <c r="E376" s="319"/>
      <c r="F376" s="340"/>
      <c r="G376" s="341"/>
      <c r="H376" s="329" t="s">
        <v>232</v>
      </c>
      <c r="I376" s="323"/>
      <c r="J376" s="323"/>
      <c r="K376" s="324"/>
      <c r="L376" s="324"/>
      <c r="M376" s="325"/>
      <c r="N376" s="3"/>
      <c r="O376" s="326"/>
      <c r="P376" s="327"/>
      <c r="Q376" s="327"/>
      <c r="R376" s="327"/>
      <c r="S376" s="327"/>
      <c r="T376" s="327"/>
      <c r="U376" s="327"/>
      <c r="V376" s="327"/>
      <c r="W376" s="327"/>
      <c r="X376" s="327"/>
      <c r="Y376" s="328"/>
      <c r="Z376" s="236"/>
      <c r="AA376" s="129"/>
    </row>
    <row r="377" spans="1:27" ht="20.100000000000001" customHeight="1" x14ac:dyDescent="0.15">
      <c r="A377" s="94"/>
      <c r="B377" s="94"/>
      <c r="C377" s="119"/>
      <c r="D377" s="206"/>
      <c r="E377" s="319"/>
      <c r="F377" s="340"/>
      <c r="G377" s="341"/>
      <c r="H377" s="329" t="s">
        <v>239</v>
      </c>
      <c r="I377" s="323"/>
      <c r="J377" s="323"/>
      <c r="K377" s="324"/>
      <c r="L377" s="324"/>
      <c r="M377" s="325"/>
      <c r="N377" s="3"/>
      <c r="O377" s="326"/>
      <c r="P377" s="327"/>
      <c r="Q377" s="327"/>
      <c r="R377" s="327"/>
      <c r="S377" s="327"/>
      <c r="T377" s="327"/>
      <c r="U377" s="327"/>
      <c r="V377" s="327"/>
      <c r="W377" s="327"/>
      <c r="X377" s="327"/>
      <c r="Y377" s="328"/>
      <c r="Z377" s="236"/>
      <c r="AA377" s="129"/>
    </row>
    <row r="378" spans="1:27" ht="20.100000000000001" customHeight="1" x14ac:dyDescent="0.15">
      <c r="A378" s="94"/>
      <c r="B378" s="94"/>
      <c r="C378" s="119"/>
      <c r="D378" s="206"/>
      <c r="E378" s="319"/>
      <c r="F378" s="340"/>
      <c r="G378" s="341"/>
      <c r="H378" s="329" t="s">
        <v>240</v>
      </c>
      <c r="I378" s="323"/>
      <c r="J378" s="323"/>
      <c r="K378" s="324"/>
      <c r="L378" s="324"/>
      <c r="M378" s="325"/>
      <c r="N378" s="3"/>
      <c r="O378" s="326"/>
      <c r="P378" s="327"/>
      <c r="Q378" s="327"/>
      <c r="R378" s="327"/>
      <c r="S378" s="327"/>
      <c r="T378" s="327"/>
      <c r="U378" s="327"/>
      <c r="V378" s="327"/>
      <c r="W378" s="327"/>
      <c r="X378" s="327"/>
      <c r="Y378" s="328"/>
      <c r="Z378" s="236"/>
      <c r="AA378" s="129"/>
    </row>
    <row r="379" spans="1:27" ht="20.100000000000001" customHeight="1" x14ac:dyDescent="0.15">
      <c r="A379" s="94"/>
      <c r="B379" s="94"/>
      <c r="C379" s="119"/>
      <c r="D379" s="206"/>
      <c r="E379" s="319"/>
      <c r="F379" s="340"/>
      <c r="G379" s="341"/>
      <c r="H379" s="329" t="s">
        <v>241</v>
      </c>
      <c r="I379" s="323"/>
      <c r="J379" s="323"/>
      <c r="K379" s="324"/>
      <c r="L379" s="324"/>
      <c r="M379" s="325"/>
      <c r="N379" s="3"/>
      <c r="O379" s="326"/>
      <c r="P379" s="327"/>
      <c r="Q379" s="327"/>
      <c r="R379" s="327"/>
      <c r="S379" s="327"/>
      <c r="T379" s="327"/>
      <c r="U379" s="327"/>
      <c r="V379" s="327"/>
      <c r="W379" s="327"/>
      <c r="X379" s="327"/>
      <c r="Y379" s="328"/>
      <c r="Z379" s="236"/>
      <c r="AA379" s="129"/>
    </row>
    <row r="380" spans="1:27" ht="20.100000000000001" customHeight="1" x14ac:dyDescent="0.15">
      <c r="A380" s="94"/>
      <c r="B380" s="94"/>
      <c r="C380" s="119"/>
      <c r="D380" s="206"/>
      <c r="E380" s="319"/>
      <c r="F380" s="340"/>
      <c r="G380" s="341"/>
      <c r="H380" s="329" t="s">
        <v>242</v>
      </c>
      <c r="I380" s="323"/>
      <c r="J380" s="323"/>
      <c r="K380" s="324"/>
      <c r="L380" s="324"/>
      <c r="M380" s="325"/>
      <c r="N380" s="3"/>
      <c r="O380" s="326"/>
      <c r="P380" s="327"/>
      <c r="Q380" s="327"/>
      <c r="R380" s="327"/>
      <c r="S380" s="327"/>
      <c r="T380" s="327"/>
      <c r="U380" s="327"/>
      <c r="V380" s="327"/>
      <c r="W380" s="327"/>
      <c r="X380" s="327"/>
      <c r="Y380" s="328"/>
      <c r="Z380" s="236"/>
      <c r="AA380" s="129"/>
    </row>
    <row r="381" spans="1:27" ht="20.100000000000001" customHeight="1" x14ac:dyDescent="0.15">
      <c r="A381" s="94"/>
      <c r="B381" s="94"/>
      <c r="C381" s="119"/>
      <c r="D381" s="206"/>
      <c r="E381" s="319"/>
      <c r="F381" s="340"/>
      <c r="G381" s="341"/>
      <c r="H381" s="329" t="s">
        <v>243</v>
      </c>
      <c r="I381" s="323"/>
      <c r="J381" s="323"/>
      <c r="K381" s="324"/>
      <c r="L381" s="324"/>
      <c r="M381" s="325"/>
      <c r="N381" s="3"/>
      <c r="O381" s="330"/>
      <c r="P381" s="331"/>
      <c r="Q381" s="331"/>
      <c r="R381" s="331"/>
      <c r="S381" s="331"/>
      <c r="T381" s="331"/>
      <c r="U381" s="331"/>
      <c r="V381" s="331"/>
      <c r="W381" s="331"/>
      <c r="X381" s="331"/>
      <c r="Y381" s="332"/>
      <c r="Z381" s="236"/>
      <c r="AA381" s="129"/>
    </row>
    <row r="382" spans="1:27" ht="20.100000000000001" customHeight="1" x14ac:dyDescent="0.15">
      <c r="A382" s="94">
        <f>IFERROR(IF(AND($N382="○", TRIM($O382)=""),1001,0),3)</f>
        <v>0</v>
      </c>
      <c r="B382" s="94"/>
      <c r="C382" s="119"/>
      <c r="D382" s="206"/>
      <c r="E382" s="348"/>
      <c r="F382" s="354"/>
      <c r="G382" s="355"/>
      <c r="H382" s="351" t="s">
        <v>111</v>
      </c>
      <c r="I382" s="180"/>
      <c r="J382" s="180"/>
      <c r="K382" s="352"/>
      <c r="L382" s="352"/>
      <c r="M382" s="353"/>
      <c r="N382" s="1"/>
      <c r="O382" s="15"/>
      <c r="P382" s="10"/>
      <c r="Q382" s="10"/>
      <c r="R382" s="10"/>
      <c r="S382" s="10"/>
      <c r="T382" s="10"/>
      <c r="U382" s="10"/>
      <c r="V382" s="10"/>
      <c r="W382" s="10"/>
      <c r="X382" s="10"/>
      <c r="Y382" s="11"/>
      <c r="Z382" s="236"/>
      <c r="AA382" s="129"/>
    </row>
    <row r="383" spans="1:27" ht="20.100000000000001" customHeight="1" x14ac:dyDescent="0.15">
      <c r="A383" s="94"/>
      <c r="B383" s="94"/>
      <c r="C383" s="119"/>
      <c r="D383" s="206"/>
      <c r="E383" s="309" t="s">
        <v>244</v>
      </c>
      <c r="F383" s="310" t="s">
        <v>245</v>
      </c>
      <c r="G383" s="311"/>
      <c r="H383" s="329" t="s">
        <v>246</v>
      </c>
      <c r="I383" s="323"/>
      <c r="J383" s="323"/>
      <c r="K383" s="324"/>
      <c r="L383" s="324"/>
      <c r="M383" s="325"/>
      <c r="N383" s="4"/>
      <c r="O383" s="316"/>
      <c r="P383" s="317"/>
      <c r="Q383" s="317"/>
      <c r="R383" s="317"/>
      <c r="S383" s="317"/>
      <c r="T383" s="317"/>
      <c r="U383" s="317"/>
      <c r="V383" s="317"/>
      <c r="W383" s="317"/>
      <c r="X383" s="317"/>
      <c r="Y383" s="318"/>
      <c r="Z383" s="236"/>
      <c r="AA383" s="129"/>
    </row>
    <row r="384" spans="1:27" ht="20.100000000000001" customHeight="1" x14ac:dyDescent="0.15">
      <c r="A384" s="94"/>
      <c r="B384" s="94"/>
      <c r="C384" s="119"/>
      <c r="D384" s="206"/>
      <c r="E384" s="319"/>
      <c r="F384" s="320"/>
      <c r="G384" s="321"/>
      <c r="H384" s="329" t="s">
        <v>247</v>
      </c>
      <c r="I384" s="323"/>
      <c r="J384" s="323"/>
      <c r="K384" s="324"/>
      <c r="L384" s="324"/>
      <c r="M384" s="325"/>
      <c r="N384" s="3"/>
      <c r="O384" s="326"/>
      <c r="P384" s="327"/>
      <c r="Q384" s="327"/>
      <c r="R384" s="327"/>
      <c r="S384" s="327"/>
      <c r="T384" s="327"/>
      <c r="U384" s="327"/>
      <c r="V384" s="327"/>
      <c r="W384" s="327"/>
      <c r="X384" s="327"/>
      <c r="Y384" s="328"/>
      <c r="Z384" s="236"/>
      <c r="AA384" s="129"/>
    </row>
    <row r="385" spans="1:27" ht="20.100000000000001" customHeight="1" x14ac:dyDescent="0.15">
      <c r="A385" s="94"/>
      <c r="B385" s="94"/>
      <c r="C385" s="119"/>
      <c r="D385" s="206"/>
      <c r="E385" s="319"/>
      <c r="F385" s="320"/>
      <c r="G385" s="321"/>
      <c r="H385" s="329" t="s">
        <v>248</v>
      </c>
      <c r="I385" s="323"/>
      <c r="J385" s="323"/>
      <c r="K385" s="324"/>
      <c r="L385" s="324"/>
      <c r="M385" s="325"/>
      <c r="N385" s="3"/>
      <c r="O385" s="326"/>
      <c r="P385" s="327"/>
      <c r="Q385" s="327"/>
      <c r="R385" s="327"/>
      <c r="S385" s="327"/>
      <c r="T385" s="327"/>
      <c r="U385" s="327"/>
      <c r="V385" s="327"/>
      <c r="W385" s="327"/>
      <c r="X385" s="327"/>
      <c r="Y385" s="328"/>
      <c r="Z385" s="236"/>
      <c r="AA385" s="129"/>
    </row>
    <row r="386" spans="1:27" ht="20.100000000000001" customHeight="1" x14ac:dyDescent="0.15">
      <c r="A386" s="94"/>
      <c r="B386" s="94"/>
      <c r="C386" s="119"/>
      <c r="D386" s="206"/>
      <c r="E386" s="319"/>
      <c r="F386" s="320"/>
      <c r="G386" s="321"/>
      <c r="H386" s="329" t="s">
        <v>249</v>
      </c>
      <c r="I386" s="323"/>
      <c r="J386" s="323"/>
      <c r="K386" s="324"/>
      <c r="L386" s="324"/>
      <c r="M386" s="325"/>
      <c r="N386" s="3"/>
      <c r="O386" s="326"/>
      <c r="P386" s="327"/>
      <c r="Q386" s="327"/>
      <c r="R386" s="327"/>
      <c r="S386" s="327"/>
      <c r="T386" s="327"/>
      <c r="U386" s="327"/>
      <c r="V386" s="327"/>
      <c r="W386" s="327"/>
      <c r="X386" s="327"/>
      <c r="Y386" s="328"/>
      <c r="Z386" s="236"/>
      <c r="AA386" s="129"/>
    </row>
    <row r="387" spans="1:27" ht="20.100000000000001" customHeight="1" x14ac:dyDescent="0.15">
      <c r="A387" s="94"/>
      <c r="B387" s="94"/>
      <c r="C387" s="119"/>
      <c r="D387" s="206"/>
      <c r="E387" s="319"/>
      <c r="F387" s="320"/>
      <c r="G387" s="321"/>
      <c r="H387" s="329" t="s">
        <v>250</v>
      </c>
      <c r="I387" s="323"/>
      <c r="J387" s="323"/>
      <c r="K387" s="324"/>
      <c r="L387" s="324"/>
      <c r="M387" s="325"/>
      <c r="N387" s="3"/>
      <c r="O387" s="326"/>
      <c r="P387" s="327"/>
      <c r="Q387" s="327"/>
      <c r="R387" s="327"/>
      <c r="S387" s="327"/>
      <c r="T387" s="327"/>
      <c r="U387" s="327"/>
      <c r="V387" s="327"/>
      <c r="W387" s="327"/>
      <c r="X387" s="327"/>
      <c r="Y387" s="328"/>
      <c r="Z387" s="236"/>
      <c r="AA387" s="129"/>
    </row>
    <row r="388" spans="1:27" ht="20.100000000000001" customHeight="1" x14ac:dyDescent="0.15">
      <c r="A388" s="94"/>
      <c r="B388" s="94"/>
      <c r="C388" s="119"/>
      <c r="D388" s="206"/>
      <c r="E388" s="319"/>
      <c r="F388" s="320"/>
      <c r="G388" s="321"/>
      <c r="H388" s="329" t="s">
        <v>251</v>
      </c>
      <c r="I388" s="323"/>
      <c r="J388" s="323"/>
      <c r="K388" s="324"/>
      <c r="L388" s="324"/>
      <c r="M388" s="325"/>
      <c r="N388" s="3"/>
      <c r="O388" s="330"/>
      <c r="P388" s="331"/>
      <c r="Q388" s="331"/>
      <c r="R388" s="331"/>
      <c r="S388" s="331"/>
      <c r="T388" s="331"/>
      <c r="U388" s="331"/>
      <c r="V388" s="331"/>
      <c r="W388" s="331"/>
      <c r="X388" s="331"/>
      <c r="Y388" s="332"/>
      <c r="Z388" s="236"/>
      <c r="AA388" s="129"/>
    </row>
    <row r="389" spans="1:27" ht="20.100000000000001" customHeight="1" x14ac:dyDescent="0.15">
      <c r="A389" s="94">
        <f>IFERROR(IF(AND($N389="○", TRIM($O389)=""),1001,0),3)</f>
        <v>0</v>
      </c>
      <c r="B389" s="94"/>
      <c r="C389" s="119"/>
      <c r="D389" s="206"/>
      <c r="E389" s="319"/>
      <c r="F389" s="333"/>
      <c r="G389" s="334"/>
      <c r="H389" s="329" t="s">
        <v>111</v>
      </c>
      <c r="I389" s="323"/>
      <c r="J389" s="323"/>
      <c r="K389" s="324"/>
      <c r="L389" s="324"/>
      <c r="M389" s="325"/>
      <c r="N389" s="3"/>
      <c r="O389" s="17"/>
      <c r="P389" s="18"/>
      <c r="Q389" s="18"/>
      <c r="R389" s="18"/>
      <c r="S389" s="18"/>
      <c r="T389" s="18"/>
      <c r="U389" s="18"/>
      <c r="V389" s="18"/>
      <c r="W389" s="18"/>
      <c r="X389" s="18"/>
      <c r="Y389" s="22"/>
      <c r="Z389" s="236"/>
      <c r="AA389" s="129"/>
    </row>
    <row r="390" spans="1:27" ht="20.100000000000001" customHeight="1" x14ac:dyDescent="0.15">
      <c r="A390" s="94"/>
      <c r="B390" s="94"/>
      <c r="C390" s="119"/>
      <c r="D390" s="206"/>
      <c r="E390" s="319"/>
      <c r="F390" s="344" t="s">
        <v>252</v>
      </c>
      <c r="G390" s="345"/>
      <c r="H390" s="329" t="s">
        <v>253</v>
      </c>
      <c r="I390" s="323"/>
      <c r="J390" s="323"/>
      <c r="K390" s="324"/>
      <c r="L390" s="324"/>
      <c r="M390" s="325"/>
      <c r="N390" s="3"/>
      <c r="O390" s="337"/>
      <c r="P390" s="338"/>
      <c r="Q390" s="338"/>
      <c r="R390" s="338"/>
      <c r="S390" s="338"/>
      <c r="T390" s="338"/>
      <c r="U390" s="338"/>
      <c r="V390" s="338"/>
      <c r="W390" s="338"/>
      <c r="X390" s="338"/>
      <c r="Y390" s="339"/>
      <c r="Z390" s="236"/>
      <c r="AA390" s="129"/>
    </row>
    <row r="391" spans="1:27" ht="20.100000000000001" customHeight="1" x14ac:dyDescent="0.15">
      <c r="A391" s="94"/>
      <c r="B391" s="94"/>
      <c r="C391" s="119"/>
      <c r="D391" s="206"/>
      <c r="E391" s="319"/>
      <c r="F391" s="320"/>
      <c r="G391" s="321"/>
      <c r="H391" s="329" t="s">
        <v>254</v>
      </c>
      <c r="I391" s="323"/>
      <c r="J391" s="323"/>
      <c r="K391" s="324"/>
      <c r="L391" s="324"/>
      <c r="M391" s="325"/>
      <c r="N391" s="3"/>
      <c r="O391" s="326"/>
      <c r="P391" s="327"/>
      <c r="Q391" s="327"/>
      <c r="R391" s="327"/>
      <c r="S391" s="327"/>
      <c r="T391" s="327"/>
      <c r="U391" s="327"/>
      <c r="V391" s="327"/>
      <c r="W391" s="327"/>
      <c r="X391" s="327"/>
      <c r="Y391" s="328"/>
      <c r="Z391" s="236"/>
      <c r="AA391" s="129"/>
    </row>
    <row r="392" spans="1:27" ht="20.100000000000001" customHeight="1" x14ac:dyDescent="0.15">
      <c r="A392" s="94"/>
      <c r="B392" s="94"/>
      <c r="C392" s="119"/>
      <c r="D392" s="206"/>
      <c r="E392" s="319"/>
      <c r="F392" s="320"/>
      <c r="G392" s="321"/>
      <c r="H392" s="329" t="s">
        <v>255</v>
      </c>
      <c r="I392" s="323"/>
      <c r="J392" s="323"/>
      <c r="K392" s="324"/>
      <c r="L392" s="324"/>
      <c r="M392" s="325"/>
      <c r="N392" s="3"/>
      <c r="O392" s="326"/>
      <c r="P392" s="327"/>
      <c r="Q392" s="327"/>
      <c r="R392" s="327"/>
      <c r="S392" s="327"/>
      <c r="T392" s="327"/>
      <c r="U392" s="327"/>
      <c r="V392" s="327"/>
      <c r="W392" s="327"/>
      <c r="X392" s="327"/>
      <c r="Y392" s="328"/>
      <c r="Z392" s="236"/>
      <c r="AA392" s="129"/>
    </row>
    <row r="393" spans="1:27" ht="20.100000000000001" customHeight="1" x14ac:dyDescent="0.15">
      <c r="A393" s="94"/>
      <c r="B393" s="94"/>
      <c r="C393" s="119"/>
      <c r="D393" s="206"/>
      <c r="E393" s="319"/>
      <c r="F393" s="320"/>
      <c r="G393" s="321"/>
      <c r="H393" s="329" t="s">
        <v>256</v>
      </c>
      <c r="I393" s="323"/>
      <c r="J393" s="323"/>
      <c r="K393" s="324"/>
      <c r="L393" s="324"/>
      <c r="M393" s="325"/>
      <c r="N393" s="3"/>
      <c r="O393" s="326"/>
      <c r="P393" s="327"/>
      <c r="Q393" s="327"/>
      <c r="R393" s="327"/>
      <c r="S393" s="327"/>
      <c r="T393" s="327"/>
      <c r="U393" s="327"/>
      <c r="V393" s="327"/>
      <c r="W393" s="327"/>
      <c r="X393" s="327"/>
      <c r="Y393" s="328"/>
      <c r="Z393" s="236"/>
      <c r="AA393" s="129"/>
    </row>
    <row r="394" spans="1:27" ht="20.100000000000001" customHeight="1" x14ac:dyDescent="0.15">
      <c r="A394" s="94"/>
      <c r="B394" s="94"/>
      <c r="C394" s="119"/>
      <c r="D394" s="206"/>
      <c r="E394" s="319"/>
      <c r="F394" s="320"/>
      <c r="G394" s="321"/>
      <c r="H394" s="329" t="s">
        <v>257</v>
      </c>
      <c r="I394" s="323"/>
      <c r="J394" s="323"/>
      <c r="K394" s="324"/>
      <c r="L394" s="324"/>
      <c r="M394" s="325"/>
      <c r="N394" s="3"/>
      <c r="O394" s="326"/>
      <c r="P394" s="327"/>
      <c r="Q394" s="327"/>
      <c r="R394" s="327"/>
      <c r="S394" s="327"/>
      <c r="T394" s="327"/>
      <c r="U394" s="327"/>
      <c r="V394" s="327"/>
      <c r="W394" s="327"/>
      <c r="X394" s="327"/>
      <c r="Y394" s="328"/>
      <c r="Z394" s="236"/>
      <c r="AA394" s="129"/>
    </row>
    <row r="395" spans="1:27" ht="20.100000000000001" customHeight="1" x14ac:dyDescent="0.15">
      <c r="A395" s="94"/>
      <c r="B395" s="94"/>
      <c r="C395" s="119"/>
      <c r="D395" s="206"/>
      <c r="E395" s="319"/>
      <c r="F395" s="320"/>
      <c r="G395" s="321"/>
      <c r="H395" s="329" t="s">
        <v>258</v>
      </c>
      <c r="I395" s="323"/>
      <c r="J395" s="323"/>
      <c r="K395" s="324"/>
      <c r="L395" s="324"/>
      <c r="M395" s="325"/>
      <c r="N395" s="3"/>
      <c r="O395" s="326"/>
      <c r="P395" s="327"/>
      <c r="Q395" s="327"/>
      <c r="R395" s="327"/>
      <c r="S395" s="327"/>
      <c r="T395" s="327"/>
      <c r="U395" s="327"/>
      <c r="V395" s="327"/>
      <c r="W395" s="327"/>
      <c r="X395" s="327"/>
      <c r="Y395" s="328"/>
      <c r="Z395" s="236"/>
      <c r="AA395" s="129"/>
    </row>
    <row r="396" spans="1:27" ht="20.100000000000001" customHeight="1" x14ac:dyDescent="0.15">
      <c r="A396" s="94"/>
      <c r="B396" s="94"/>
      <c r="C396" s="119"/>
      <c r="D396" s="206"/>
      <c r="E396" s="319"/>
      <c r="F396" s="320"/>
      <c r="G396" s="321"/>
      <c r="H396" s="329" t="s">
        <v>259</v>
      </c>
      <c r="I396" s="323"/>
      <c r="J396" s="323"/>
      <c r="K396" s="324"/>
      <c r="L396" s="324"/>
      <c r="M396" s="325"/>
      <c r="N396" s="3"/>
      <c r="O396" s="330"/>
      <c r="P396" s="331"/>
      <c r="Q396" s="331"/>
      <c r="R396" s="331"/>
      <c r="S396" s="331"/>
      <c r="T396" s="331"/>
      <c r="U396" s="331"/>
      <c r="V396" s="331"/>
      <c r="W396" s="331"/>
      <c r="X396" s="331"/>
      <c r="Y396" s="332"/>
      <c r="Z396" s="236"/>
      <c r="AA396" s="129"/>
    </row>
    <row r="397" spans="1:27" ht="20.100000000000001" customHeight="1" x14ac:dyDescent="0.15">
      <c r="A397" s="94">
        <f>IFERROR(IF(AND($N397="○", TRIM($O397)=""),1001,0),3)</f>
        <v>0</v>
      </c>
      <c r="B397" s="94"/>
      <c r="C397" s="119"/>
      <c r="D397" s="206"/>
      <c r="E397" s="319"/>
      <c r="F397" s="333"/>
      <c r="G397" s="334"/>
      <c r="H397" s="329" t="s">
        <v>111</v>
      </c>
      <c r="I397" s="323"/>
      <c r="J397" s="323"/>
      <c r="K397" s="324"/>
      <c r="L397" s="324"/>
      <c r="M397" s="325"/>
      <c r="N397" s="3"/>
      <c r="O397" s="17"/>
      <c r="P397" s="18"/>
      <c r="Q397" s="18"/>
      <c r="R397" s="18"/>
      <c r="S397" s="18"/>
      <c r="T397" s="18"/>
      <c r="U397" s="18"/>
      <c r="V397" s="18"/>
      <c r="W397" s="18"/>
      <c r="X397" s="18"/>
      <c r="Y397" s="22"/>
      <c r="Z397" s="236"/>
      <c r="AA397" s="129"/>
    </row>
    <row r="398" spans="1:27" ht="20.100000000000001" customHeight="1" x14ac:dyDescent="0.15">
      <c r="A398" s="94"/>
      <c r="B398" s="94"/>
      <c r="C398" s="119"/>
      <c r="D398" s="206"/>
      <c r="E398" s="319"/>
      <c r="F398" s="344" t="s">
        <v>260</v>
      </c>
      <c r="G398" s="345"/>
      <c r="H398" s="329" t="s">
        <v>261</v>
      </c>
      <c r="I398" s="323"/>
      <c r="J398" s="323"/>
      <c r="K398" s="324"/>
      <c r="L398" s="324"/>
      <c r="M398" s="325"/>
      <c r="N398" s="3"/>
      <c r="O398" s="337"/>
      <c r="P398" s="338"/>
      <c r="Q398" s="338"/>
      <c r="R398" s="338"/>
      <c r="S398" s="338"/>
      <c r="T398" s="338"/>
      <c r="U398" s="338"/>
      <c r="V398" s="338"/>
      <c r="W398" s="338"/>
      <c r="X398" s="338"/>
      <c r="Y398" s="339"/>
      <c r="Z398" s="236"/>
      <c r="AA398" s="129"/>
    </row>
    <row r="399" spans="1:27" ht="20.100000000000001" customHeight="1" x14ac:dyDescent="0.15">
      <c r="A399" s="94"/>
      <c r="B399" s="94"/>
      <c r="C399" s="119"/>
      <c r="D399" s="206"/>
      <c r="E399" s="319"/>
      <c r="F399" s="320"/>
      <c r="G399" s="321"/>
      <c r="H399" s="329" t="s">
        <v>262</v>
      </c>
      <c r="I399" s="323"/>
      <c r="J399" s="323"/>
      <c r="K399" s="324"/>
      <c r="L399" s="324"/>
      <c r="M399" s="325"/>
      <c r="N399" s="3"/>
      <c r="O399" s="326"/>
      <c r="P399" s="327"/>
      <c r="Q399" s="327"/>
      <c r="R399" s="327"/>
      <c r="S399" s="327"/>
      <c r="T399" s="327"/>
      <c r="U399" s="327"/>
      <c r="V399" s="327"/>
      <c r="W399" s="327"/>
      <c r="X399" s="327"/>
      <c r="Y399" s="328"/>
      <c r="Z399" s="236"/>
      <c r="AA399" s="129"/>
    </row>
    <row r="400" spans="1:27" ht="20.100000000000001" customHeight="1" x14ac:dyDescent="0.15">
      <c r="A400" s="94"/>
      <c r="B400" s="94"/>
      <c r="C400" s="119"/>
      <c r="D400" s="206"/>
      <c r="E400" s="319"/>
      <c r="F400" s="320"/>
      <c r="G400" s="321"/>
      <c r="H400" s="329" t="s">
        <v>263</v>
      </c>
      <c r="I400" s="323"/>
      <c r="J400" s="323"/>
      <c r="K400" s="324"/>
      <c r="L400" s="324"/>
      <c r="M400" s="325"/>
      <c r="N400" s="3"/>
      <c r="O400" s="326"/>
      <c r="P400" s="327"/>
      <c r="Q400" s="327"/>
      <c r="R400" s="327"/>
      <c r="S400" s="327"/>
      <c r="T400" s="327"/>
      <c r="U400" s="327"/>
      <c r="V400" s="327"/>
      <c r="W400" s="327"/>
      <c r="X400" s="327"/>
      <c r="Y400" s="328"/>
      <c r="Z400" s="236"/>
      <c r="AA400" s="129"/>
    </row>
    <row r="401" spans="1:27" ht="20.100000000000001" customHeight="1" x14ac:dyDescent="0.15">
      <c r="A401" s="94"/>
      <c r="B401" s="94"/>
      <c r="C401" s="119"/>
      <c r="D401" s="206"/>
      <c r="E401" s="319"/>
      <c r="F401" s="320"/>
      <c r="G401" s="321"/>
      <c r="H401" s="329" t="s">
        <v>264</v>
      </c>
      <c r="I401" s="323"/>
      <c r="J401" s="323"/>
      <c r="K401" s="324"/>
      <c r="L401" s="324"/>
      <c r="M401" s="325"/>
      <c r="N401" s="3"/>
      <c r="O401" s="326"/>
      <c r="P401" s="327"/>
      <c r="Q401" s="327"/>
      <c r="R401" s="327"/>
      <c r="S401" s="327"/>
      <c r="T401" s="327"/>
      <c r="U401" s="327"/>
      <c r="V401" s="327"/>
      <c r="W401" s="327"/>
      <c r="X401" s="327"/>
      <c r="Y401" s="328"/>
      <c r="Z401" s="236"/>
      <c r="AA401" s="129"/>
    </row>
    <row r="402" spans="1:27" ht="20.100000000000001" customHeight="1" x14ac:dyDescent="0.15">
      <c r="A402" s="94"/>
      <c r="B402" s="94"/>
      <c r="C402" s="119"/>
      <c r="D402" s="206"/>
      <c r="E402" s="319"/>
      <c r="F402" s="320"/>
      <c r="G402" s="321"/>
      <c r="H402" s="329" t="s">
        <v>265</v>
      </c>
      <c r="I402" s="323"/>
      <c r="J402" s="323"/>
      <c r="K402" s="324"/>
      <c r="L402" s="324"/>
      <c r="M402" s="325"/>
      <c r="N402" s="3"/>
      <c r="O402" s="326"/>
      <c r="P402" s="327"/>
      <c r="Q402" s="327"/>
      <c r="R402" s="327"/>
      <c r="S402" s="327"/>
      <c r="T402" s="327"/>
      <c r="U402" s="327"/>
      <c r="V402" s="327"/>
      <c r="W402" s="327"/>
      <c r="X402" s="327"/>
      <c r="Y402" s="328"/>
      <c r="Z402" s="236"/>
      <c r="AA402" s="129"/>
    </row>
    <row r="403" spans="1:27" ht="20.100000000000001" customHeight="1" x14ac:dyDescent="0.15">
      <c r="A403" s="94"/>
      <c r="B403" s="94"/>
      <c r="C403" s="119"/>
      <c r="D403" s="206"/>
      <c r="E403" s="319"/>
      <c r="F403" s="320"/>
      <c r="G403" s="321"/>
      <c r="H403" s="329" t="s">
        <v>266</v>
      </c>
      <c r="I403" s="323"/>
      <c r="J403" s="323"/>
      <c r="K403" s="324"/>
      <c r="L403" s="324"/>
      <c r="M403" s="325"/>
      <c r="N403" s="3"/>
      <c r="O403" s="326"/>
      <c r="P403" s="327"/>
      <c r="Q403" s="327"/>
      <c r="R403" s="327"/>
      <c r="S403" s="327"/>
      <c r="T403" s="327"/>
      <c r="U403" s="327"/>
      <c r="V403" s="327"/>
      <c r="W403" s="327"/>
      <c r="X403" s="327"/>
      <c r="Y403" s="328"/>
      <c r="Z403" s="236"/>
      <c r="AA403" s="129"/>
    </row>
    <row r="404" spans="1:27" ht="20.100000000000001" customHeight="1" x14ac:dyDescent="0.15">
      <c r="A404" s="94"/>
      <c r="B404" s="94"/>
      <c r="C404" s="119"/>
      <c r="D404" s="206"/>
      <c r="E404" s="319"/>
      <c r="F404" s="320"/>
      <c r="G404" s="321"/>
      <c r="H404" s="329" t="s">
        <v>267</v>
      </c>
      <c r="I404" s="323"/>
      <c r="J404" s="323"/>
      <c r="K404" s="324"/>
      <c r="L404" s="324"/>
      <c r="M404" s="325"/>
      <c r="N404" s="3"/>
      <c r="O404" s="326"/>
      <c r="P404" s="327"/>
      <c r="Q404" s="327"/>
      <c r="R404" s="327"/>
      <c r="S404" s="327"/>
      <c r="T404" s="327"/>
      <c r="U404" s="327"/>
      <c r="V404" s="327"/>
      <c r="W404" s="327"/>
      <c r="X404" s="327"/>
      <c r="Y404" s="328"/>
      <c r="Z404" s="236"/>
      <c r="AA404" s="129"/>
    </row>
    <row r="405" spans="1:27" ht="20.100000000000001" customHeight="1" x14ac:dyDescent="0.15">
      <c r="A405" s="94"/>
      <c r="B405" s="94"/>
      <c r="C405" s="119"/>
      <c r="D405" s="206"/>
      <c r="E405" s="319"/>
      <c r="F405" s="320"/>
      <c r="G405" s="321"/>
      <c r="H405" s="329" t="s">
        <v>268</v>
      </c>
      <c r="I405" s="323"/>
      <c r="J405" s="323"/>
      <c r="K405" s="324"/>
      <c r="L405" s="324"/>
      <c r="M405" s="325"/>
      <c r="N405" s="3"/>
      <c r="O405" s="326"/>
      <c r="P405" s="327"/>
      <c r="Q405" s="327"/>
      <c r="R405" s="327"/>
      <c r="S405" s="327"/>
      <c r="T405" s="327"/>
      <c r="U405" s="327"/>
      <c r="V405" s="327"/>
      <c r="W405" s="327"/>
      <c r="X405" s="327"/>
      <c r="Y405" s="328"/>
      <c r="Z405" s="236"/>
      <c r="AA405" s="129"/>
    </row>
    <row r="406" spans="1:27" ht="20.100000000000001" customHeight="1" x14ac:dyDescent="0.15">
      <c r="A406" s="94"/>
      <c r="B406" s="94"/>
      <c r="C406" s="119"/>
      <c r="D406" s="206"/>
      <c r="E406" s="319"/>
      <c r="F406" s="320"/>
      <c r="G406" s="321"/>
      <c r="H406" s="329" t="s">
        <v>269</v>
      </c>
      <c r="I406" s="323"/>
      <c r="J406" s="323"/>
      <c r="K406" s="324"/>
      <c r="L406" s="324"/>
      <c r="M406" s="325"/>
      <c r="N406" s="3"/>
      <c r="O406" s="326"/>
      <c r="P406" s="327"/>
      <c r="Q406" s="327"/>
      <c r="R406" s="327"/>
      <c r="S406" s="327"/>
      <c r="T406" s="327"/>
      <c r="U406" s="327"/>
      <c r="V406" s="327"/>
      <c r="W406" s="327"/>
      <c r="X406" s="327"/>
      <c r="Y406" s="328"/>
      <c r="Z406" s="236"/>
      <c r="AA406" s="129"/>
    </row>
    <row r="407" spans="1:27" ht="20.100000000000001" customHeight="1" x14ac:dyDescent="0.15">
      <c r="A407" s="94"/>
      <c r="B407" s="94"/>
      <c r="C407" s="119"/>
      <c r="D407" s="206"/>
      <c r="E407" s="319"/>
      <c r="F407" s="320"/>
      <c r="G407" s="321"/>
      <c r="H407" s="329" t="s">
        <v>270</v>
      </c>
      <c r="I407" s="323"/>
      <c r="J407" s="323"/>
      <c r="K407" s="324"/>
      <c r="L407" s="324"/>
      <c r="M407" s="325"/>
      <c r="N407" s="3"/>
      <c r="O407" s="330"/>
      <c r="P407" s="331"/>
      <c r="Q407" s="331"/>
      <c r="R407" s="331"/>
      <c r="S407" s="331"/>
      <c r="T407" s="331"/>
      <c r="U407" s="331"/>
      <c r="V407" s="331"/>
      <c r="W407" s="331"/>
      <c r="X407" s="331"/>
      <c r="Y407" s="332"/>
      <c r="Z407" s="236"/>
      <c r="AA407" s="129"/>
    </row>
    <row r="408" spans="1:27" ht="20.100000000000001" customHeight="1" x14ac:dyDescent="0.15">
      <c r="A408" s="94">
        <f>IFERROR(IF(AND($N408="○", TRIM($O408)=""),1001,0),3)</f>
        <v>0</v>
      </c>
      <c r="B408" s="94"/>
      <c r="C408" s="119"/>
      <c r="D408" s="206"/>
      <c r="E408" s="319"/>
      <c r="F408" s="333"/>
      <c r="G408" s="334"/>
      <c r="H408" s="329" t="s">
        <v>111</v>
      </c>
      <c r="I408" s="323"/>
      <c r="J408" s="323"/>
      <c r="K408" s="324"/>
      <c r="L408" s="324"/>
      <c r="M408" s="325"/>
      <c r="N408" s="3"/>
      <c r="O408" s="17"/>
      <c r="P408" s="18"/>
      <c r="Q408" s="18"/>
      <c r="R408" s="18"/>
      <c r="S408" s="18"/>
      <c r="T408" s="18"/>
      <c r="U408" s="18"/>
      <c r="V408" s="18"/>
      <c r="W408" s="18"/>
      <c r="X408" s="18"/>
      <c r="Y408" s="22"/>
      <c r="Z408" s="236"/>
      <c r="AA408" s="129"/>
    </row>
    <row r="409" spans="1:27" ht="20.100000000000001" customHeight="1" x14ac:dyDescent="0.15">
      <c r="A409" s="94"/>
      <c r="B409" s="94"/>
      <c r="C409" s="119"/>
      <c r="D409" s="206"/>
      <c r="E409" s="319"/>
      <c r="F409" s="344" t="s">
        <v>271</v>
      </c>
      <c r="G409" s="345"/>
      <c r="H409" s="329" t="s">
        <v>272</v>
      </c>
      <c r="I409" s="323"/>
      <c r="J409" s="323"/>
      <c r="K409" s="324"/>
      <c r="L409" s="324"/>
      <c r="M409" s="325"/>
      <c r="N409" s="3"/>
      <c r="O409" s="337"/>
      <c r="P409" s="338"/>
      <c r="Q409" s="338"/>
      <c r="R409" s="338"/>
      <c r="S409" s="338"/>
      <c r="T409" s="338"/>
      <c r="U409" s="338"/>
      <c r="V409" s="338"/>
      <c r="W409" s="338"/>
      <c r="X409" s="338"/>
      <c r="Y409" s="339"/>
      <c r="Z409" s="236"/>
      <c r="AA409" s="129"/>
    </row>
    <row r="410" spans="1:27" ht="20.100000000000001" customHeight="1" x14ac:dyDescent="0.15">
      <c r="A410" s="94"/>
      <c r="B410" s="94"/>
      <c r="C410" s="119"/>
      <c r="D410" s="206"/>
      <c r="E410" s="319"/>
      <c r="F410" s="320"/>
      <c r="G410" s="321"/>
      <c r="H410" s="329" t="s">
        <v>273</v>
      </c>
      <c r="I410" s="323"/>
      <c r="J410" s="323"/>
      <c r="K410" s="324"/>
      <c r="L410" s="324"/>
      <c r="M410" s="325"/>
      <c r="N410" s="3"/>
      <c r="O410" s="326"/>
      <c r="P410" s="327"/>
      <c r="Q410" s="327"/>
      <c r="R410" s="327"/>
      <c r="S410" s="327"/>
      <c r="T410" s="327"/>
      <c r="U410" s="327"/>
      <c r="V410" s="327"/>
      <c r="W410" s="327"/>
      <c r="X410" s="327"/>
      <c r="Y410" s="328"/>
      <c r="Z410" s="236"/>
      <c r="AA410" s="129"/>
    </row>
    <row r="411" spans="1:27" ht="20.100000000000001" customHeight="1" x14ac:dyDescent="0.15">
      <c r="A411" s="94"/>
      <c r="B411" s="94"/>
      <c r="C411" s="119"/>
      <c r="D411" s="206"/>
      <c r="E411" s="319"/>
      <c r="F411" s="320"/>
      <c r="G411" s="321"/>
      <c r="H411" s="329" t="s">
        <v>274</v>
      </c>
      <c r="I411" s="323"/>
      <c r="J411" s="323"/>
      <c r="K411" s="324"/>
      <c r="L411" s="324"/>
      <c r="M411" s="325"/>
      <c r="N411" s="3"/>
      <c r="O411" s="326"/>
      <c r="P411" s="327"/>
      <c r="Q411" s="327"/>
      <c r="R411" s="327"/>
      <c r="S411" s="327"/>
      <c r="T411" s="327"/>
      <c r="U411" s="327"/>
      <c r="V411" s="327"/>
      <c r="W411" s="327"/>
      <c r="X411" s="327"/>
      <c r="Y411" s="328"/>
      <c r="Z411" s="236"/>
      <c r="AA411" s="129"/>
    </row>
    <row r="412" spans="1:27" ht="20.100000000000001" customHeight="1" x14ac:dyDescent="0.15">
      <c r="A412" s="94"/>
      <c r="B412" s="94"/>
      <c r="C412" s="119"/>
      <c r="D412" s="206"/>
      <c r="E412" s="319"/>
      <c r="F412" s="320"/>
      <c r="G412" s="321"/>
      <c r="H412" s="329" t="s">
        <v>275</v>
      </c>
      <c r="I412" s="323"/>
      <c r="J412" s="323"/>
      <c r="K412" s="324"/>
      <c r="L412" s="324"/>
      <c r="M412" s="325"/>
      <c r="N412" s="3"/>
      <c r="O412" s="326"/>
      <c r="P412" s="327"/>
      <c r="Q412" s="327"/>
      <c r="R412" s="327"/>
      <c r="S412" s="327"/>
      <c r="T412" s="327"/>
      <c r="U412" s="327"/>
      <c r="V412" s="327"/>
      <c r="W412" s="327"/>
      <c r="X412" s="327"/>
      <c r="Y412" s="328"/>
      <c r="Z412" s="236"/>
      <c r="AA412" s="129"/>
    </row>
    <row r="413" spans="1:27" ht="20.100000000000001" customHeight="1" x14ac:dyDescent="0.15">
      <c r="A413" s="94"/>
      <c r="B413" s="94"/>
      <c r="C413" s="119"/>
      <c r="D413" s="206"/>
      <c r="E413" s="319"/>
      <c r="F413" s="320"/>
      <c r="G413" s="321"/>
      <c r="H413" s="329" t="s">
        <v>276</v>
      </c>
      <c r="I413" s="323"/>
      <c r="J413" s="323"/>
      <c r="K413" s="324"/>
      <c r="L413" s="324"/>
      <c r="M413" s="325"/>
      <c r="N413" s="3"/>
      <c r="O413" s="326"/>
      <c r="P413" s="327"/>
      <c r="Q413" s="327"/>
      <c r="R413" s="327"/>
      <c r="S413" s="327"/>
      <c r="T413" s="327"/>
      <c r="U413" s="327"/>
      <c r="V413" s="327"/>
      <c r="W413" s="327"/>
      <c r="X413" s="327"/>
      <c r="Y413" s="328"/>
      <c r="Z413" s="236"/>
      <c r="AA413" s="129"/>
    </row>
    <row r="414" spans="1:27" ht="20.100000000000001" customHeight="1" x14ac:dyDescent="0.15">
      <c r="A414" s="94"/>
      <c r="B414" s="94"/>
      <c r="C414" s="119"/>
      <c r="D414" s="206"/>
      <c r="E414" s="319"/>
      <c r="F414" s="320"/>
      <c r="G414" s="321"/>
      <c r="H414" s="329" t="s">
        <v>277</v>
      </c>
      <c r="I414" s="323"/>
      <c r="J414" s="323"/>
      <c r="K414" s="324"/>
      <c r="L414" s="324"/>
      <c r="M414" s="325"/>
      <c r="N414" s="3"/>
      <c r="O414" s="326"/>
      <c r="P414" s="327"/>
      <c r="Q414" s="327"/>
      <c r="R414" s="327"/>
      <c r="S414" s="327"/>
      <c r="T414" s="327"/>
      <c r="U414" s="327"/>
      <c r="V414" s="327"/>
      <c r="W414" s="327"/>
      <c r="X414" s="327"/>
      <c r="Y414" s="328"/>
      <c r="Z414" s="236"/>
      <c r="AA414" s="129"/>
    </row>
    <row r="415" spans="1:27" ht="20.100000000000001" customHeight="1" x14ac:dyDescent="0.15">
      <c r="A415" s="94"/>
      <c r="B415" s="94"/>
      <c r="C415" s="119"/>
      <c r="D415" s="206"/>
      <c r="E415" s="319"/>
      <c r="F415" s="320"/>
      <c r="G415" s="321"/>
      <c r="H415" s="329" t="s">
        <v>278</v>
      </c>
      <c r="I415" s="323"/>
      <c r="J415" s="323"/>
      <c r="K415" s="324"/>
      <c r="L415" s="324"/>
      <c r="M415" s="325"/>
      <c r="N415" s="3"/>
      <c r="O415" s="330"/>
      <c r="P415" s="331"/>
      <c r="Q415" s="331"/>
      <c r="R415" s="331"/>
      <c r="S415" s="331"/>
      <c r="T415" s="331"/>
      <c r="U415" s="331"/>
      <c r="V415" s="331"/>
      <c r="W415" s="331"/>
      <c r="X415" s="331"/>
      <c r="Y415" s="332"/>
      <c r="Z415" s="236"/>
      <c r="AA415" s="129"/>
    </row>
    <row r="416" spans="1:27" ht="20.100000000000001" customHeight="1" x14ac:dyDescent="0.15">
      <c r="A416" s="94">
        <f>IFERROR(IF(AND($N416="○", TRIM($O416)=""),1001,0),3)</f>
        <v>0</v>
      </c>
      <c r="B416" s="94"/>
      <c r="C416" s="119"/>
      <c r="D416" s="206"/>
      <c r="E416" s="319"/>
      <c r="F416" s="333"/>
      <c r="G416" s="334"/>
      <c r="H416" s="329" t="s">
        <v>111</v>
      </c>
      <c r="I416" s="323"/>
      <c r="J416" s="323"/>
      <c r="K416" s="324"/>
      <c r="L416" s="324"/>
      <c r="M416" s="325"/>
      <c r="N416" s="3"/>
      <c r="O416" s="17"/>
      <c r="P416" s="18"/>
      <c r="Q416" s="18"/>
      <c r="R416" s="18"/>
      <c r="S416" s="18"/>
      <c r="T416" s="18"/>
      <c r="U416" s="18"/>
      <c r="V416" s="18"/>
      <c r="W416" s="18"/>
      <c r="X416" s="18"/>
      <c r="Y416" s="22"/>
      <c r="Z416" s="236"/>
      <c r="AA416" s="129"/>
    </row>
    <row r="417" spans="1:27" ht="20.100000000000001" customHeight="1" x14ac:dyDescent="0.15">
      <c r="A417" s="94"/>
      <c r="B417" s="94"/>
      <c r="C417" s="119"/>
      <c r="D417" s="206"/>
      <c r="E417" s="319"/>
      <c r="F417" s="344" t="s">
        <v>279</v>
      </c>
      <c r="G417" s="345"/>
      <c r="H417" s="347" t="s">
        <v>280</v>
      </c>
      <c r="I417" s="324"/>
      <c r="J417" s="324"/>
      <c r="K417" s="324"/>
      <c r="L417" s="324"/>
      <c r="M417" s="325"/>
      <c r="N417" s="3"/>
      <c r="O417" s="337"/>
      <c r="P417" s="338"/>
      <c r="Q417" s="338"/>
      <c r="R417" s="338"/>
      <c r="S417" s="338"/>
      <c r="T417" s="338"/>
      <c r="U417" s="338"/>
      <c r="V417" s="338"/>
      <c r="W417" s="338"/>
      <c r="X417" s="338"/>
      <c r="Y417" s="339"/>
      <c r="Z417" s="236"/>
      <c r="AA417" s="129"/>
    </row>
    <row r="418" spans="1:27" ht="20.100000000000001" customHeight="1" x14ac:dyDescent="0.15">
      <c r="A418" s="94"/>
      <c r="B418" s="94"/>
      <c r="C418" s="119"/>
      <c r="D418" s="206"/>
      <c r="E418" s="319"/>
      <c r="F418" s="320"/>
      <c r="G418" s="321"/>
      <c r="H418" s="347" t="s">
        <v>281</v>
      </c>
      <c r="I418" s="324"/>
      <c r="J418" s="324"/>
      <c r="K418" s="324"/>
      <c r="L418" s="324"/>
      <c r="M418" s="325"/>
      <c r="N418" s="3"/>
      <c r="O418" s="326"/>
      <c r="P418" s="327"/>
      <c r="Q418" s="327"/>
      <c r="R418" s="327"/>
      <c r="S418" s="327"/>
      <c r="T418" s="327"/>
      <c r="U418" s="327"/>
      <c r="V418" s="327"/>
      <c r="W418" s="327"/>
      <c r="X418" s="327"/>
      <c r="Y418" s="328"/>
      <c r="Z418" s="236"/>
      <c r="AA418" s="129"/>
    </row>
    <row r="419" spans="1:27" ht="20.100000000000001" customHeight="1" x14ac:dyDescent="0.15">
      <c r="A419" s="94"/>
      <c r="B419" s="94"/>
      <c r="C419" s="119"/>
      <c r="D419" s="206"/>
      <c r="E419" s="319"/>
      <c r="F419" s="320"/>
      <c r="G419" s="321"/>
      <c r="H419" s="347" t="s">
        <v>282</v>
      </c>
      <c r="I419" s="324"/>
      <c r="J419" s="324"/>
      <c r="K419" s="324"/>
      <c r="L419" s="324"/>
      <c r="M419" s="325"/>
      <c r="N419" s="3"/>
      <c r="O419" s="326"/>
      <c r="P419" s="327"/>
      <c r="Q419" s="327"/>
      <c r="R419" s="327"/>
      <c r="S419" s="327"/>
      <c r="T419" s="327"/>
      <c r="U419" s="327"/>
      <c r="V419" s="327"/>
      <c r="W419" s="327"/>
      <c r="X419" s="327"/>
      <c r="Y419" s="328"/>
      <c r="Z419" s="236"/>
      <c r="AA419" s="129"/>
    </row>
    <row r="420" spans="1:27" ht="20.100000000000001" customHeight="1" x14ac:dyDescent="0.15">
      <c r="A420" s="94"/>
      <c r="B420" s="94"/>
      <c r="C420" s="119"/>
      <c r="D420" s="206"/>
      <c r="E420" s="319"/>
      <c r="F420" s="320"/>
      <c r="G420" s="321"/>
      <c r="H420" s="347" t="s">
        <v>283</v>
      </c>
      <c r="I420" s="324"/>
      <c r="J420" s="324"/>
      <c r="K420" s="324"/>
      <c r="L420" s="324"/>
      <c r="M420" s="325"/>
      <c r="N420" s="3"/>
      <c r="O420" s="330"/>
      <c r="P420" s="331"/>
      <c r="Q420" s="331"/>
      <c r="R420" s="331"/>
      <c r="S420" s="331"/>
      <c r="T420" s="331"/>
      <c r="U420" s="331"/>
      <c r="V420" s="331"/>
      <c r="W420" s="331"/>
      <c r="X420" s="331"/>
      <c r="Y420" s="332"/>
      <c r="Z420" s="236"/>
      <c r="AA420" s="129"/>
    </row>
    <row r="421" spans="1:27" ht="20.100000000000001" customHeight="1" x14ac:dyDescent="0.15">
      <c r="A421" s="94">
        <f>IFERROR(IF(AND($N421="○", TRIM($O421)=""),1001,0),3)</f>
        <v>0</v>
      </c>
      <c r="B421" s="94"/>
      <c r="C421" s="119"/>
      <c r="D421" s="206"/>
      <c r="E421" s="319"/>
      <c r="F421" s="333"/>
      <c r="G421" s="334"/>
      <c r="H421" s="329" t="s">
        <v>111</v>
      </c>
      <c r="I421" s="323"/>
      <c r="J421" s="323"/>
      <c r="K421" s="324"/>
      <c r="L421" s="324"/>
      <c r="M421" s="325"/>
      <c r="N421" s="3"/>
      <c r="O421" s="17"/>
      <c r="P421" s="18"/>
      <c r="Q421" s="18"/>
      <c r="R421" s="18"/>
      <c r="S421" s="18"/>
      <c r="T421" s="18"/>
      <c r="U421" s="18"/>
      <c r="V421" s="18"/>
      <c r="W421" s="18"/>
      <c r="X421" s="18"/>
      <c r="Y421" s="22"/>
      <c r="Z421" s="236"/>
      <c r="AA421" s="129"/>
    </row>
    <row r="422" spans="1:27" ht="20.100000000000001" customHeight="1" x14ac:dyDescent="0.15">
      <c r="A422" s="94"/>
      <c r="B422" s="94"/>
      <c r="C422" s="119"/>
      <c r="D422" s="206"/>
      <c r="E422" s="319"/>
      <c r="F422" s="344" t="s">
        <v>284</v>
      </c>
      <c r="G422" s="345"/>
      <c r="H422" s="329" t="s">
        <v>280</v>
      </c>
      <c r="I422" s="323"/>
      <c r="J422" s="323"/>
      <c r="K422" s="324"/>
      <c r="L422" s="324"/>
      <c r="M422" s="325"/>
      <c r="N422" s="3"/>
      <c r="O422" s="337"/>
      <c r="P422" s="338"/>
      <c r="Q422" s="338"/>
      <c r="R422" s="338"/>
      <c r="S422" s="338"/>
      <c r="T422" s="338"/>
      <c r="U422" s="338"/>
      <c r="V422" s="338"/>
      <c r="W422" s="338"/>
      <c r="X422" s="338"/>
      <c r="Y422" s="339"/>
      <c r="Z422" s="236"/>
      <c r="AA422" s="129"/>
    </row>
    <row r="423" spans="1:27" ht="20.100000000000001" customHeight="1" x14ac:dyDescent="0.15">
      <c r="A423" s="94"/>
      <c r="B423" s="94"/>
      <c r="C423" s="119"/>
      <c r="D423" s="206"/>
      <c r="E423" s="319"/>
      <c r="F423" s="320"/>
      <c r="G423" s="321"/>
      <c r="H423" s="329" t="s">
        <v>281</v>
      </c>
      <c r="I423" s="323"/>
      <c r="J423" s="323"/>
      <c r="K423" s="324"/>
      <c r="L423" s="324"/>
      <c r="M423" s="325"/>
      <c r="N423" s="3"/>
      <c r="O423" s="326"/>
      <c r="P423" s="327"/>
      <c r="Q423" s="327"/>
      <c r="R423" s="327"/>
      <c r="S423" s="327"/>
      <c r="T423" s="327"/>
      <c r="U423" s="327"/>
      <c r="V423" s="327"/>
      <c r="W423" s="327"/>
      <c r="X423" s="327"/>
      <c r="Y423" s="328"/>
      <c r="Z423" s="236"/>
      <c r="AA423" s="129"/>
    </row>
    <row r="424" spans="1:27" ht="20.100000000000001" customHeight="1" x14ac:dyDescent="0.15">
      <c r="A424" s="94"/>
      <c r="B424" s="94"/>
      <c r="C424" s="119"/>
      <c r="D424" s="206"/>
      <c r="E424" s="319"/>
      <c r="F424" s="320"/>
      <c r="G424" s="321"/>
      <c r="H424" s="329" t="s">
        <v>282</v>
      </c>
      <c r="I424" s="323"/>
      <c r="J424" s="323"/>
      <c r="K424" s="324"/>
      <c r="L424" s="324"/>
      <c r="M424" s="325"/>
      <c r="N424" s="3"/>
      <c r="O424" s="326"/>
      <c r="P424" s="327"/>
      <c r="Q424" s="327"/>
      <c r="R424" s="327"/>
      <c r="S424" s="327"/>
      <c r="T424" s="327"/>
      <c r="U424" s="327"/>
      <c r="V424" s="327"/>
      <c r="W424" s="327"/>
      <c r="X424" s="327"/>
      <c r="Y424" s="328"/>
      <c r="Z424" s="236"/>
      <c r="AA424" s="129"/>
    </row>
    <row r="425" spans="1:27" ht="20.100000000000001" customHeight="1" x14ac:dyDescent="0.15">
      <c r="A425" s="94"/>
      <c r="B425" s="94"/>
      <c r="C425" s="119"/>
      <c r="D425" s="206"/>
      <c r="E425" s="319"/>
      <c r="F425" s="320"/>
      <c r="G425" s="321"/>
      <c r="H425" s="329" t="s">
        <v>283</v>
      </c>
      <c r="I425" s="323"/>
      <c r="J425" s="323"/>
      <c r="K425" s="324"/>
      <c r="L425" s="324"/>
      <c r="M425" s="325"/>
      <c r="N425" s="3"/>
      <c r="O425" s="330"/>
      <c r="P425" s="331"/>
      <c r="Q425" s="331"/>
      <c r="R425" s="331"/>
      <c r="S425" s="331"/>
      <c r="T425" s="331"/>
      <c r="U425" s="331"/>
      <c r="V425" s="331"/>
      <c r="W425" s="331"/>
      <c r="X425" s="331"/>
      <c r="Y425" s="332"/>
      <c r="Z425" s="236"/>
      <c r="AA425" s="129"/>
    </row>
    <row r="426" spans="1:27" ht="20.100000000000001" customHeight="1" x14ac:dyDescent="0.15">
      <c r="A426" s="94">
        <f>IFERROR(IF(AND($N426="○", TRIM($O426)=""),1001,0),3)</f>
        <v>0</v>
      </c>
      <c r="B426" s="94"/>
      <c r="C426" s="119"/>
      <c r="D426" s="206"/>
      <c r="E426" s="319"/>
      <c r="F426" s="333"/>
      <c r="G426" s="334"/>
      <c r="H426" s="329" t="s">
        <v>111</v>
      </c>
      <c r="I426" s="323"/>
      <c r="J426" s="323"/>
      <c r="K426" s="324"/>
      <c r="L426" s="324"/>
      <c r="M426" s="325"/>
      <c r="N426" s="3"/>
      <c r="O426" s="17"/>
      <c r="P426" s="18"/>
      <c r="Q426" s="18"/>
      <c r="R426" s="18"/>
      <c r="S426" s="18"/>
      <c r="T426" s="18"/>
      <c r="U426" s="18"/>
      <c r="V426" s="18"/>
      <c r="W426" s="18"/>
      <c r="X426" s="18"/>
      <c r="Y426" s="22"/>
      <c r="Z426" s="236"/>
      <c r="AA426" s="129"/>
    </row>
    <row r="427" spans="1:27" ht="20.100000000000001" customHeight="1" x14ac:dyDescent="0.15">
      <c r="A427" s="94"/>
      <c r="B427" s="94"/>
      <c r="C427" s="119"/>
      <c r="D427" s="206"/>
      <c r="E427" s="319"/>
      <c r="F427" s="344" t="s">
        <v>285</v>
      </c>
      <c r="G427" s="345"/>
      <c r="H427" s="329" t="s">
        <v>286</v>
      </c>
      <c r="I427" s="323"/>
      <c r="J427" s="323"/>
      <c r="K427" s="324"/>
      <c r="L427" s="324"/>
      <c r="M427" s="325"/>
      <c r="N427" s="3"/>
      <c r="O427" s="337"/>
      <c r="P427" s="338"/>
      <c r="Q427" s="338"/>
      <c r="R427" s="338"/>
      <c r="S427" s="338"/>
      <c r="T427" s="338"/>
      <c r="U427" s="338"/>
      <c r="V427" s="338"/>
      <c r="W427" s="338"/>
      <c r="X427" s="338"/>
      <c r="Y427" s="339"/>
      <c r="Z427" s="236"/>
      <c r="AA427" s="129"/>
    </row>
    <row r="428" spans="1:27" ht="20.100000000000001" customHeight="1" x14ac:dyDescent="0.15">
      <c r="A428" s="94"/>
      <c r="B428" s="94"/>
      <c r="C428" s="119"/>
      <c r="D428" s="206"/>
      <c r="E428" s="319"/>
      <c r="F428" s="320"/>
      <c r="G428" s="321"/>
      <c r="H428" s="329" t="s">
        <v>287</v>
      </c>
      <c r="I428" s="323"/>
      <c r="J428" s="323"/>
      <c r="K428" s="324"/>
      <c r="L428" s="324"/>
      <c r="M428" s="325"/>
      <c r="N428" s="3"/>
      <c r="O428" s="326"/>
      <c r="P428" s="327"/>
      <c r="Q428" s="327"/>
      <c r="R428" s="327"/>
      <c r="S428" s="327"/>
      <c r="T428" s="327"/>
      <c r="U428" s="327"/>
      <c r="V428" s="327"/>
      <c r="W428" s="327"/>
      <c r="X428" s="327"/>
      <c r="Y428" s="328"/>
      <c r="Z428" s="236"/>
      <c r="AA428" s="129"/>
    </row>
    <row r="429" spans="1:27" ht="20.100000000000001" customHeight="1" x14ac:dyDescent="0.15">
      <c r="A429" s="94"/>
      <c r="B429" s="94"/>
      <c r="C429" s="119"/>
      <c r="D429" s="206"/>
      <c r="E429" s="319"/>
      <c r="F429" s="320"/>
      <c r="G429" s="321"/>
      <c r="H429" s="329" t="s">
        <v>255</v>
      </c>
      <c r="I429" s="323"/>
      <c r="J429" s="323"/>
      <c r="K429" s="324"/>
      <c r="L429" s="324"/>
      <c r="M429" s="325"/>
      <c r="N429" s="3"/>
      <c r="O429" s="330"/>
      <c r="P429" s="331"/>
      <c r="Q429" s="331"/>
      <c r="R429" s="331"/>
      <c r="S429" s="331"/>
      <c r="T429" s="331"/>
      <c r="U429" s="331"/>
      <c r="V429" s="331"/>
      <c r="W429" s="331"/>
      <c r="X429" s="331"/>
      <c r="Y429" s="332"/>
      <c r="Z429" s="236"/>
      <c r="AA429" s="129"/>
    </row>
    <row r="430" spans="1:27" ht="20.100000000000001" customHeight="1" x14ac:dyDescent="0.15">
      <c r="A430" s="94">
        <f>IFERROR(IF(AND($N430="○", TRIM($O430)=""),1001,0),3)</f>
        <v>0</v>
      </c>
      <c r="B430" s="94"/>
      <c r="C430" s="119"/>
      <c r="D430" s="206"/>
      <c r="E430" s="319"/>
      <c r="F430" s="333"/>
      <c r="G430" s="334"/>
      <c r="H430" s="329" t="s">
        <v>111</v>
      </c>
      <c r="I430" s="323"/>
      <c r="J430" s="323"/>
      <c r="K430" s="324"/>
      <c r="L430" s="324"/>
      <c r="M430" s="325"/>
      <c r="N430" s="3"/>
      <c r="O430" s="17"/>
      <c r="P430" s="18"/>
      <c r="Q430" s="18"/>
      <c r="R430" s="18"/>
      <c r="S430" s="18"/>
      <c r="T430" s="18"/>
      <c r="U430" s="18"/>
      <c r="V430" s="18"/>
      <c r="W430" s="18"/>
      <c r="X430" s="18"/>
      <c r="Y430" s="22"/>
      <c r="Z430" s="236"/>
      <c r="AA430" s="129"/>
    </row>
    <row r="431" spans="1:27" ht="20.100000000000001" customHeight="1" x14ac:dyDescent="0.15">
      <c r="A431" s="94"/>
      <c r="B431" s="94"/>
      <c r="C431" s="119"/>
      <c r="D431" s="206"/>
      <c r="E431" s="319"/>
      <c r="F431" s="344" t="s">
        <v>288</v>
      </c>
      <c r="G431" s="345"/>
      <c r="H431" s="329" t="s">
        <v>289</v>
      </c>
      <c r="I431" s="323"/>
      <c r="J431" s="323"/>
      <c r="K431" s="324"/>
      <c r="L431" s="324"/>
      <c r="M431" s="325"/>
      <c r="N431" s="3"/>
      <c r="O431" s="337"/>
      <c r="P431" s="338"/>
      <c r="Q431" s="338"/>
      <c r="R431" s="338"/>
      <c r="S431" s="338"/>
      <c r="T431" s="338"/>
      <c r="U431" s="338"/>
      <c r="V431" s="338"/>
      <c r="W431" s="338"/>
      <c r="X431" s="338"/>
      <c r="Y431" s="339"/>
      <c r="Z431" s="236"/>
      <c r="AA431" s="129"/>
    </row>
    <row r="432" spans="1:27" ht="20.100000000000001" customHeight="1" x14ac:dyDescent="0.15">
      <c r="A432" s="94"/>
      <c r="B432" s="94"/>
      <c r="C432" s="119"/>
      <c r="D432" s="206"/>
      <c r="E432" s="319"/>
      <c r="F432" s="320"/>
      <c r="G432" s="321"/>
      <c r="H432" s="329" t="s">
        <v>290</v>
      </c>
      <c r="I432" s="323"/>
      <c r="J432" s="323"/>
      <c r="K432" s="324"/>
      <c r="L432" s="324"/>
      <c r="M432" s="325"/>
      <c r="N432" s="3"/>
      <c r="O432" s="326"/>
      <c r="P432" s="327"/>
      <c r="Q432" s="327"/>
      <c r="R432" s="327"/>
      <c r="S432" s="327"/>
      <c r="T432" s="327"/>
      <c r="U432" s="327"/>
      <c r="V432" s="327"/>
      <c r="W432" s="327"/>
      <c r="X432" s="327"/>
      <c r="Y432" s="328"/>
      <c r="Z432" s="236"/>
      <c r="AA432" s="129"/>
    </row>
    <row r="433" spans="1:27" ht="20.100000000000001" customHeight="1" x14ac:dyDescent="0.15">
      <c r="A433" s="94"/>
      <c r="B433" s="94"/>
      <c r="C433" s="119"/>
      <c r="D433" s="206"/>
      <c r="E433" s="319"/>
      <c r="F433" s="320"/>
      <c r="G433" s="321"/>
      <c r="H433" s="329" t="s">
        <v>291</v>
      </c>
      <c r="I433" s="323"/>
      <c r="J433" s="323"/>
      <c r="K433" s="324"/>
      <c r="L433" s="324"/>
      <c r="M433" s="325"/>
      <c r="N433" s="3"/>
      <c r="O433" s="326"/>
      <c r="P433" s="327"/>
      <c r="Q433" s="327"/>
      <c r="R433" s="327"/>
      <c r="S433" s="327"/>
      <c r="T433" s="327"/>
      <c r="U433" s="327"/>
      <c r="V433" s="327"/>
      <c r="W433" s="327"/>
      <c r="X433" s="327"/>
      <c r="Y433" s="328"/>
      <c r="Z433" s="236"/>
      <c r="AA433" s="129"/>
    </row>
    <row r="434" spans="1:27" ht="20.100000000000001" customHeight="1" x14ac:dyDescent="0.15">
      <c r="A434" s="94"/>
      <c r="B434" s="94"/>
      <c r="C434" s="119"/>
      <c r="D434" s="206"/>
      <c r="E434" s="319"/>
      <c r="F434" s="320"/>
      <c r="G434" s="321"/>
      <c r="H434" s="329" t="s">
        <v>292</v>
      </c>
      <c r="I434" s="323"/>
      <c r="J434" s="323"/>
      <c r="K434" s="324"/>
      <c r="L434" s="324"/>
      <c r="M434" s="325"/>
      <c r="N434" s="3"/>
      <c r="O434" s="326"/>
      <c r="P434" s="327"/>
      <c r="Q434" s="327"/>
      <c r="R434" s="327"/>
      <c r="S434" s="327"/>
      <c r="T434" s="327"/>
      <c r="U434" s="327"/>
      <c r="V434" s="327"/>
      <c r="W434" s="327"/>
      <c r="X434" s="327"/>
      <c r="Y434" s="328"/>
      <c r="Z434" s="236"/>
      <c r="AA434" s="129"/>
    </row>
    <row r="435" spans="1:27" ht="20.100000000000001" customHeight="1" x14ac:dyDescent="0.15">
      <c r="A435" s="94"/>
      <c r="B435" s="94"/>
      <c r="C435" s="119"/>
      <c r="D435" s="206"/>
      <c r="E435" s="319"/>
      <c r="F435" s="320"/>
      <c r="G435" s="321"/>
      <c r="H435" s="329" t="s">
        <v>293</v>
      </c>
      <c r="I435" s="323"/>
      <c r="J435" s="323"/>
      <c r="K435" s="324"/>
      <c r="L435" s="324"/>
      <c r="M435" s="325"/>
      <c r="N435" s="3"/>
      <c r="O435" s="326"/>
      <c r="P435" s="327"/>
      <c r="Q435" s="327"/>
      <c r="R435" s="327"/>
      <c r="S435" s="327"/>
      <c r="T435" s="327"/>
      <c r="U435" s="327"/>
      <c r="V435" s="327"/>
      <c r="W435" s="327"/>
      <c r="X435" s="327"/>
      <c r="Y435" s="328"/>
      <c r="Z435" s="236"/>
      <c r="AA435" s="129"/>
    </row>
    <row r="436" spans="1:27" ht="20.100000000000001" customHeight="1" x14ac:dyDescent="0.15">
      <c r="A436" s="94"/>
      <c r="B436" s="94"/>
      <c r="C436" s="119"/>
      <c r="D436" s="206"/>
      <c r="E436" s="319"/>
      <c r="F436" s="320"/>
      <c r="G436" s="321"/>
      <c r="H436" s="329" t="s">
        <v>294</v>
      </c>
      <c r="I436" s="323"/>
      <c r="J436" s="323"/>
      <c r="K436" s="324"/>
      <c r="L436" s="324"/>
      <c r="M436" s="325"/>
      <c r="N436" s="3"/>
      <c r="O436" s="326"/>
      <c r="P436" s="327"/>
      <c r="Q436" s="327"/>
      <c r="R436" s="327"/>
      <c r="S436" s="327"/>
      <c r="T436" s="327"/>
      <c r="U436" s="327"/>
      <c r="V436" s="327"/>
      <c r="W436" s="327"/>
      <c r="X436" s="327"/>
      <c r="Y436" s="328"/>
      <c r="Z436" s="236"/>
      <c r="AA436" s="129"/>
    </row>
    <row r="437" spans="1:27" ht="20.100000000000001" customHeight="1" x14ac:dyDescent="0.15">
      <c r="A437" s="94"/>
      <c r="B437" s="94"/>
      <c r="C437" s="119"/>
      <c r="D437" s="206"/>
      <c r="E437" s="319"/>
      <c r="F437" s="320"/>
      <c r="G437" s="321"/>
      <c r="H437" s="329" t="s">
        <v>295</v>
      </c>
      <c r="I437" s="323"/>
      <c r="J437" s="323"/>
      <c r="K437" s="324"/>
      <c r="L437" s="324"/>
      <c r="M437" s="325"/>
      <c r="N437" s="3"/>
      <c r="O437" s="330"/>
      <c r="P437" s="331"/>
      <c r="Q437" s="331"/>
      <c r="R437" s="331"/>
      <c r="S437" s="331"/>
      <c r="T437" s="331"/>
      <c r="U437" s="331"/>
      <c r="V437" s="331"/>
      <c r="W437" s="331"/>
      <c r="X437" s="331"/>
      <c r="Y437" s="332"/>
      <c r="Z437" s="236"/>
      <c r="AA437" s="129"/>
    </row>
    <row r="438" spans="1:27" ht="20.100000000000001" customHeight="1" x14ac:dyDescent="0.15">
      <c r="A438" s="94">
        <f>IFERROR(IF(AND($N438="○", TRIM($O438)=""),1001,0),3)</f>
        <v>0</v>
      </c>
      <c r="B438" s="94"/>
      <c r="C438" s="119"/>
      <c r="D438" s="206"/>
      <c r="E438" s="348"/>
      <c r="F438" s="349"/>
      <c r="G438" s="350"/>
      <c r="H438" s="351" t="s">
        <v>111</v>
      </c>
      <c r="I438" s="180"/>
      <c r="J438" s="180"/>
      <c r="K438" s="352"/>
      <c r="L438" s="352"/>
      <c r="M438" s="353"/>
      <c r="N438" s="1"/>
      <c r="O438" s="15"/>
      <c r="P438" s="10"/>
      <c r="Q438" s="10"/>
      <c r="R438" s="10"/>
      <c r="S438" s="10"/>
      <c r="T438" s="10"/>
      <c r="U438" s="10"/>
      <c r="V438" s="10"/>
      <c r="W438" s="10"/>
      <c r="X438" s="10"/>
      <c r="Y438" s="11"/>
      <c r="Z438" s="236"/>
      <c r="AA438" s="129"/>
    </row>
    <row r="439" spans="1:27" ht="20.100000000000001" customHeight="1" x14ac:dyDescent="0.15">
      <c r="A439" s="94"/>
      <c r="B439" s="94"/>
      <c r="C439" s="119"/>
      <c r="D439" s="206"/>
      <c r="E439" s="356" t="s">
        <v>296</v>
      </c>
      <c r="F439" s="357" t="s">
        <v>297</v>
      </c>
      <c r="G439" s="358"/>
      <c r="H439" s="312" t="s">
        <v>298</v>
      </c>
      <c r="I439" s="313"/>
      <c r="J439" s="313"/>
      <c r="K439" s="314"/>
      <c r="L439" s="314"/>
      <c r="M439" s="315"/>
      <c r="N439" s="2"/>
      <c r="O439" s="316"/>
      <c r="P439" s="317"/>
      <c r="Q439" s="317"/>
      <c r="R439" s="317"/>
      <c r="S439" s="317"/>
      <c r="T439" s="317"/>
      <c r="U439" s="317"/>
      <c r="V439" s="317"/>
      <c r="W439" s="317"/>
      <c r="X439" s="317"/>
      <c r="Y439" s="318"/>
      <c r="Z439" s="236"/>
      <c r="AA439" s="129"/>
    </row>
    <row r="440" spans="1:27" ht="20.100000000000001" customHeight="1" x14ac:dyDescent="0.15">
      <c r="A440" s="94"/>
      <c r="B440" s="94"/>
      <c r="C440" s="119"/>
      <c r="D440" s="206"/>
      <c r="E440" s="359"/>
      <c r="F440" s="340"/>
      <c r="G440" s="341"/>
      <c r="H440" s="329" t="s">
        <v>299</v>
      </c>
      <c r="I440" s="323"/>
      <c r="J440" s="323"/>
      <c r="K440" s="324"/>
      <c r="L440" s="324"/>
      <c r="M440" s="325"/>
      <c r="N440" s="3"/>
      <c r="O440" s="326"/>
      <c r="P440" s="327"/>
      <c r="Q440" s="327"/>
      <c r="R440" s="327"/>
      <c r="S440" s="327"/>
      <c r="T440" s="327"/>
      <c r="U440" s="327"/>
      <c r="V440" s="327"/>
      <c r="W440" s="327"/>
      <c r="X440" s="327"/>
      <c r="Y440" s="328"/>
      <c r="Z440" s="236"/>
      <c r="AA440" s="129"/>
    </row>
    <row r="441" spans="1:27" ht="20.100000000000001" customHeight="1" x14ac:dyDescent="0.15">
      <c r="A441" s="94"/>
      <c r="B441" s="94"/>
      <c r="C441" s="119"/>
      <c r="D441" s="206"/>
      <c r="E441" s="359"/>
      <c r="F441" s="340"/>
      <c r="G441" s="341"/>
      <c r="H441" s="329" t="s">
        <v>300</v>
      </c>
      <c r="I441" s="323"/>
      <c r="J441" s="323"/>
      <c r="K441" s="324"/>
      <c r="L441" s="324"/>
      <c r="M441" s="325"/>
      <c r="N441" s="3"/>
      <c r="O441" s="326"/>
      <c r="P441" s="327"/>
      <c r="Q441" s="327"/>
      <c r="R441" s="327"/>
      <c r="S441" s="327"/>
      <c r="T441" s="327"/>
      <c r="U441" s="327"/>
      <c r="V441" s="327"/>
      <c r="W441" s="327"/>
      <c r="X441" s="327"/>
      <c r="Y441" s="328"/>
      <c r="Z441" s="236"/>
      <c r="AA441" s="129"/>
    </row>
    <row r="442" spans="1:27" ht="20.100000000000001" customHeight="1" x14ac:dyDescent="0.15">
      <c r="A442" s="94"/>
      <c r="B442" s="94"/>
      <c r="C442" s="119"/>
      <c r="D442" s="206"/>
      <c r="E442" s="359"/>
      <c r="F442" s="340"/>
      <c r="G442" s="341"/>
      <c r="H442" s="329" t="s">
        <v>301</v>
      </c>
      <c r="I442" s="323"/>
      <c r="J442" s="323"/>
      <c r="K442" s="324"/>
      <c r="L442" s="324"/>
      <c r="M442" s="325"/>
      <c r="N442" s="3"/>
      <c r="O442" s="326"/>
      <c r="P442" s="327"/>
      <c r="Q442" s="327"/>
      <c r="R442" s="327"/>
      <c r="S442" s="327"/>
      <c r="T442" s="327"/>
      <c r="U442" s="327"/>
      <c r="V442" s="327"/>
      <c r="W442" s="327"/>
      <c r="X442" s="327"/>
      <c r="Y442" s="328"/>
      <c r="Z442" s="236"/>
      <c r="AA442" s="129"/>
    </row>
    <row r="443" spans="1:27" ht="20.100000000000001" customHeight="1" x14ac:dyDescent="0.15">
      <c r="A443" s="94"/>
      <c r="B443" s="94"/>
      <c r="C443" s="119"/>
      <c r="D443" s="206"/>
      <c r="E443" s="359"/>
      <c r="F443" s="340"/>
      <c r="G443" s="341"/>
      <c r="H443" s="329" t="s">
        <v>302</v>
      </c>
      <c r="I443" s="323"/>
      <c r="J443" s="323"/>
      <c r="K443" s="324"/>
      <c r="L443" s="324"/>
      <c r="M443" s="325"/>
      <c r="N443" s="3"/>
      <c r="O443" s="326"/>
      <c r="P443" s="327"/>
      <c r="Q443" s="327"/>
      <c r="R443" s="327"/>
      <c r="S443" s="327"/>
      <c r="T443" s="327"/>
      <c r="U443" s="327"/>
      <c r="V443" s="327"/>
      <c r="W443" s="327"/>
      <c r="X443" s="327"/>
      <c r="Y443" s="328"/>
      <c r="Z443" s="236"/>
      <c r="AA443" s="129"/>
    </row>
    <row r="444" spans="1:27" ht="20.100000000000001" customHeight="1" x14ac:dyDescent="0.15">
      <c r="A444" s="94"/>
      <c r="B444" s="94"/>
      <c r="C444" s="119"/>
      <c r="D444" s="206"/>
      <c r="E444" s="359"/>
      <c r="F444" s="340"/>
      <c r="G444" s="341"/>
      <c r="H444" s="329" t="s">
        <v>303</v>
      </c>
      <c r="I444" s="323"/>
      <c r="J444" s="323"/>
      <c r="K444" s="324"/>
      <c r="L444" s="324"/>
      <c r="M444" s="325"/>
      <c r="N444" s="3"/>
      <c r="O444" s="326"/>
      <c r="P444" s="327"/>
      <c r="Q444" s="327"/>
      <c r="R444" s="327"/>
      <c r="S444" s="327"/>
      <c r="T444" s="327"/>
      <c r="U444" s="327"/>
      <c r="V444" s="327"/>
      <c r="W444" s="327"/>
      <c r="X444" s="327"/>
      <c r="Y444" s="328"/>
      <c r="Z444" s="236"/>
      <c r="AA444" s="129"/>
    </row>
    <row r="445" spans="1:27" ht="20.100000000000001" customHeight="1" x14ac:dyDescent="0.15">
      <c r="A445" s="94"/>
      <c r="B445" s="94"/>
      <c r="C445" s="119"/>
      <c r="D445" s="206"/>
      <c r="E445" s="359"/>
      <c r="F445" s="340"/>
      <c r="G445" s="341"/>
      <c r="H445" s="329" t="s">
        <v>304</v>
      </c>
      <c r="I445" s="323"/>
      <c r="J445" s="323"/>
      <c r="K445" s="324"/>
      <c r="L445" s="324"/>
      <c r="M445" s="325"/>
      <c r="N445" s="3"/>
      <c r="O445" s="326"/>
      <c r="P445" s="327"/>
      <c r="Q445" s="327"/>
      <c r="R445" s="327"/>
      <c r="S445" s="327"/>
      <c r="T445" s="327"/>
      <c r="U445" s="327"/>
      <c r="V445" s="327"/>
      <c r="W445" s="327"/>
      <c r="X445" s="327"/>
      <c r="Y445" s="328"/>
      <c r="Z445" s="236"/>
      <c r="AA445" s="129"/>
    </row>
    <row r="446" spans="1:27" ht="20.100000000000001" customHeight="1" x14ac:dyDescent="0.15">
      <c r="A446" s="94"/>
      <c r="B446" s="94"/>
      <c r="C446" s="119"/>
      <c r="D446" s="206"/>
      <c r="E446" s="359"/>
      <c r="F446" s="340"/>
      <c r="G446" s="341"/>
      <c r="H446" s="329" t="s">
        <v>305</v>
      </c>
      <c r="I446" s="323"/>
      <c r="J446" s="323"/>
      <c r="K446" s="324"/>
      <c r="L446" s="324"/>
      <c r="M446" s="325"/>
      <c r="N446" s="3"/>
      <c r="O446" s="326"/>
      <c r="P446" s="327"/>
      <c r="Q446" s="327"/>
      <c r="R446" s="327"/>
      <c r="S446" s="327"/>
      <c r="T446" s="327"/>
      <c r="U446" s="327"/>
      <c r="V446" s="327"/>
      <c r="W446" s="327"/>
      <c r="X446" s="327"/>
      <c r="Y446" s="328"/>
      <c r="Z446" s="236"/>
      <c r="AA446" s="129"/>
    </row>
    <row r="447" spans="1:27" ht="20.100000000000001" customHeight="1" x14ac:dyDescent="0.15">
      <c r="A447" s="94"/>
      <c r="B447" s="94"/>
      <c r="C447" s="119"/>
      <c r="D447" s="206"/>
      <c r="E447" s="359"/>
      <c r="F447" s="340"/>
      <c r="G447" s="341"/>
      <c r="H447" s="329" t="s">
        <v>306</v>
      </c>
      <c r="I447" s="323"/>
      <c r="J447" s="323"/>
      <c r="K447" s="324"/>
      <c r="L447" s="324"/>
      <c r="M447" s="325"/>
      <c r="N447" s="3"/>
      <c r="O447" s="330"/>
      <c r="P447" s="331"/>
      <c r="Q447" s="331"/>
      <c r="R447" s="331"/>
      <c r="S447" s="331"/>
      <c r="T447" s="331"/>
      <c r="U447" s="331"/>
      <c r="V447" s="331"/>
      <c r="W447" s="331"/>
      <c r="X447" s="331"/>
      <c r="Y447" s="332"/>
      <c r="Z447" s="236"/>
      <c r="AA447" s="129"/>
    </row>
    <row r="448" spans="1:27" ht="20.100000000000001" customHeight="1" x14ac:dyDescent="0.15">
      <c r="A448" s="94">
        <f>IFERROR(IF(AND($N448="○", TRIM($O448)=""),1001,0),3)</f>
        <v>0</v>
      </c>
      <c r="B448" s="94"/>
      <c r="C448" s="119"/>
      <c r="D448" s="206"/>
      <c r="E448" s="360"/>
      <c r="F448" s="354"/>
      <c r="G448" s="355"/>
      <c r="H448" s="351" t="s">
        <v>111</v>
      </c>
      <c r="I448" s="180"/>
      <c r="J448" s="180"/>
      <c r="K448" s="352"/>
      <c r="L448" s="352"/>
      <c r="M448" s="353"/>
      <c r="N448" s="1"/>
      <c r="O448" s="15"/>
      <c r="P448" s="10"/>
      <c r="Q448" s="10"/>
      <c r="R448" s="10"/>
      <c r="S448" s="10"/>
      <c r="T448" s="10"/>
      <c r="U448" s="10"/>
      <c r="V448" s="10"/>
      <c r="W448" s="10"/>
      <c r="X448" s="10"/>
      <c r="Y448" s="11"/>
      <c r="Z448" s="236"/>
      <c r="AA448" s="129"/>
    </row>
    <row r="449" spans="1:27" ht="20.100000000000001" customHeight="1" x14ac:dyDescent="0.15">
      <c r="A449" s="94"/>
      <c r="B449" s="94"/>
      <c r="C449" s="119"/>
      <c r="D449" s="206"/>
      <c r="E449" s="356" t="s">
        <v>307</v>
      </c>
      <c r="F449" s="357" t="s">
        <v>308</v>
      </c>
      <c r="G449" s="358"/>
      <c r="H449" s="329" t="s">
        <v>309</v>
      </c>
      <c r="I449" s="323"/>
      <c r="J449" s="323"/>
      <c r="K449" s="324"/>
      <c r="L449" s="324"/>
      <c r="M449" s="325"/>
      <c r="N449" s="4"/>
      <c r="O449" s="316"/>
      <c r="P449" s="317"/>
      <c r="Q449" s="317"/>
      <c r="R449" s="317"/>
      <c r="S449" s="317"/>
      <c r="T449" s="317"/>
      <c r="U449" s="317"/>
      <c r="V449" s="317"/>
      <c r="W449" s="317"/>
      <c r="X449" s="317"/>
      <c r="Y449" s="318"/>
      <c r="Z449" s="236"/>
      <c r="AA449" s="129"/>
    </row>
    <row r="450" spans="1:27" ht="20.100000000000001" customHeight="1" x14ac:dyDescent="0.15">
      <c r="A450" s="94"/>
      <c r="B450" s="94"/>
      <c r="C450" s="119"/>
      <c r="D450" s="206"/>
      <c r="E450" s="359"/>
      <c r="F450" s="340"/>
      <c r="G450" s="341"/>
      <c r="H450" s="329" t="s">
        <v>310</v>
      </c>
      <c r="I450" s="323"/>
      <c r="J450" s="323"/>
      <c r="K450" s="324"/>
      <c r="L450" s="324"/>
      <c r="M450" s="325"/>
      <c r="N450" s="3"/>
      <c r="O450" s="326"/>
      <c r="P450" s="327"/>
      <c r="Q450" s="327"/>
      <c r="R450" s="327"/>
      <c r="S450" s="327"/>
      <c r="T450" s="327"/>
      <c r="U450" s="327"/>
      <c r="V450" s="327"/>
      <c r="W450" s="327"/>
      <c r="X450" s="327"/>
      <c r="Y450" s="328"/>
      <c r="Z450" s="236"/>
      <c r="AA450" s="129"/>
    </row>
    <row r="451" spans="1:27" ht="20.100000000000001" customHeight="1" x14ac:dyDescent="0.15">
      <c r="A451" s="94"/>
      <c r="B451" s="94"/>
      <c r="C451" s="119"/>
      <c r="D451" s="206"/>
      <c r="E451" s="359"/>
      <c r="F451" s="340"/>
      <c r="G451" s="341"/>
      <c r="H451" s="329" t="s">
        <v>311</v>
      </c>
      <c r="I451" s="323"/>
      <c r="J451" s="323"/>
      <c r="K451" s="324"/>
      <c r="L451" s="324"/>
      <c r="M451" s="325"/>
      <c r="N451" s="3"/>
      <c r="O451" s="326"/>
      <c r="P451" s="327"/>
      <c r="Q451" s="327"/>
      <c r="R451" s="327"/>
      <c r="S451" s="327"/>
      <c r="T451" s="327"/>
      <c r="U451" s="327"/>
      <c r="V451" s="327"/>
      <c r="W451" s="327"/>
      <c r="X451" s="327"/>
      <c r="Y451" s="328"/>
      <c r="Z451" s="236"/>
      <c r="AA451" s="129"/>
    </row>
    <row r="452" spans="1:27" ht="20.100000000000001" customHeight="1" x14ac:dyDescent="0.15">
      <c r="A452" s="94"/>
      <c r="B452" s="94"/>
      <c r="C452" s="119"/>
      <c r="D452" s="206"/>
      <c r="E452" s="359"/>
      <c r="F452" s="340"/>
      <c r="G452" s="341"/>
      <c r="H452" s="329" t="s">
        <v>312</v>
      </c>
      <c r="I452" s="323"/>
      <c r="J452" s="323"/>
      <c r="K452" s="324"/>
      <c r="L452" s="324"/>
      <c r="M452" s="325"/>
      <c r="N452" s="3"/>
      <c r="O452" s="326"/>
      <c r="P452" s="327"/>
      <c r="Q452" s="327"/>
      <c r="R452" s="327"/>
      <c r="S452" s="327"/>
      <c r="T452" s="327"/>
      <c r="U452" s="327"/>
      <c r="V452" s="327"/>
      <c r="W452" s="327"/>
      <c r="X452" s="327"/>
      <c r="Y452" s="328"/>
      <c r="Z452" s="236"/>
      <c r="AA452" s="129"/>
    </row>
    <row r="453" spans="1:27" ht="20.100000000000001" customHeight="1" x14ac:dyDescent="0.15">
      <c r="A453" s="94"/>
      <c r="B453" s="94"/>
      <c r="C453" s="119"/>
      <c r="D453" s="206"/>
      <c r="E453" s="359"/>
      <c r="F453" s="340"/>
      <c r="G453" s="341"/>
      <c r="H453" s="329" t="s">
        <v>313</v>
      </c>
      <c r="I453" s="323"/>
      <c r="J453" s="323"/>
      <c r="K453" s="324"/>
      <c r="L453" s="324"/>
      <c r="M453" s="325"/>
      <c r="N453" s="3"/>
      <c r="O453" s="326"/>
      <c r="P453" s="327"/>
      <c r="Q453" s="327"/>
      <c r="R453" s="327"/>
      <c r="S453" s="327"/>
      <c r="T453" s="327"/>
      <c r="U453" s="327"/>
      <c r="V453" s="327"/>
      <c r="W453" s="327"/>
      <c r="X453" s="327"/>
      <c r="Y453" s="328"/>
      <c r="Z453" s="236"/>
      <c r="AA453" s="129"/>
    </row>
    <row r="454" spans="1:27" ht="20.100000000000001" customHeight="1" x14ac:dyDescent="0.15">
      <c r="A454" s="94"/>
      <c r="B454" s="94"/>
      <c r="C454" s="119"/>
      <c r="D454" s="206"/>
      <c r="E454" s="359"/>
      <c r="F454" s="340"/>
      <c r="G454" s="341"/>
      <c r="H454" s="329" t="s">
        <v>314</v>
      </c>
      <c r="I454" s="323"/>
      <c r="J454" s="323"/>
      <c r="K454" s="324"/>
      <c r="L454" s="324"/>
      <c r="M454" s="325"/>
      <c r="N454" s="3"/>
      <c r="O454" s="326"/>
      <c r="P454" s="327"/>
      <c r="Q454" s="327"/>
      <c r="R454" s="327"/>
      <c r="S454" s="327"/>
      <c r="T454" s="327"/>
      <c r="U454" s="327"/>
      <c r="V454" s="327"/>
      <c r="W454" s="327"/>
      <c r="X454" s="327"/>
      <c r="Y454" s="328"/>
      <c r="Z454" s="236"/>
      <c r="AA454" s="129"/>
    </row>
    <row r="455" spans="1:27" ht="20.100000000000001" customHeight="1" x14ac:dyDescent="0.15">
      <c r="A455" s="94"/>
      <c r="B455" s="94"/>
      <c r="C455" s="119"/>
      <c r="D455" s="206"/>
      <c r="E455" s="359"/>
      <c r="F455" s="340"/>
      <c r="G455" s="341"/>
      <c r="H455" s="329" t="s">
        <v>315</v>
      </c>
      <c r="I455" s="323"/>
      <c r="J455" s="323"/>
      <c r="K455" s="324"/>
      <c r="L455" s="324"/>
      <c r="M455" s="325"/>
      <c r="N455" s="3"/>
      <c r="O455" s="326"/>
      <c r="P455" s="327"/>
      <c r="Q455" s="327"/>
      <c r="R455" s="327"/>
      <c r="S455" s="327"/>
      <c r="T455" s="327"/>
      <c r="U455" s="327"/>
      <c r="V455" s="327"/>
      <c r="W455" s="327"/>
      <c r="X455" s="327"/>
      <c r="Y455" s="328"/>
      <c r="Z455" s="236"/>
      <c r="AA455" s="129"/>
    </row>
    <row r="456" spans="1:27" ht="20.100000000000001" customHeight="1" x14ac:dyDescent="0.15">
      <c r="A456" s="94"/>
      <c r="B456" s="94"/>
      <c r="C456" s="119"/>
      <c r="D456" s="206"/>
      <c r="E456" s="359"/>
      <c r="F456" s="340"/>
      <c r="G456" s="341"/>
      <c r="H456" s="329" t="s">
        <v>316</v>
      </c>
      <c r="I456" s="323"/>
      <c r="J456" s="323"/>
      <c r="K456" s="324"/>
      <c r="L456" s="324"/>
      <c r="M456" s="325"/>
      <c r="N456" s="3"/>
      <c r="O456" s="330"/>
      <c r="P456" s="331"/>
      <c r="Q456" s="331"/>
      <c r="R456" s="331"/>
      <c r="S456" s="331"/>
      <c r="T456" s="331"/>
      <c r="U456" s="331"/>
      <c r="V456" s="331"/>
      <c r="W456" s="331"/>
      <c r="X456" s="331"/>
      <c r="Y456" s="332"/>
      <c r="Z456" s="236"/>
      <c r="AA456" s="129"/>
    </row>
    <row r="457" spans="1:27" ht="20.100000000000001" customHeight="1" x14ac:dyDescent="0.15">
      <c r="A457" s="94">
        <f>IFERROR(IF(AND($N457="○", TRIM($O457)=""),1001,0),3)</f>
        <v>0</v>
      </c>
      <c r="B457" s="94"/>
      <c r="C457" s="119"/>
      <c r="D457" s="206"/>
      <c r="E457" s="359"/>
      <c r="F457" s="342"/>
      <c r="G457" s="343"/>
      <c r="H457" s="329" t="s">
        <v>111</v>
      </c>
      <c r="I457" s="323"/>
      <c r="J457" s="323"/>
      <c r="K457" s="324"/>
      <c r="L457" s="324"/>
      <c r="M457" s="325"/>
      <c r="N457" s="3"/>
      <c r="O457" s="17"/>
      <c r="P457" s="18"/>
      <c r="Q457" s="18"/>
      <c r="R457" s="18"/>
      <c r="S457" s="18"/>
      <c r="T457" s="18"/>
      <c r="U457" s="18"/>
      <c r="V457" s="18"/>
      <c r="W457" s="18"/>
      <c r="X457" s="18"/>
      <c r="Y457" s="22"/>
      <c r="Z457" s="236"/>
      <c r="AA457" s="129"/>
    </row>
    <row r="458" spans="1:27" ht="20.100000000000001" customHeight="1" x14ac:dyDescent="0.15">
      <c r="A458" s="94"/>
      <c r="B458" s="94"/>
      <c r="C458" s="119"/>
      <c r="D458" s="206"/>
      <c r="E458" s="359"/>
      <c r="F458" s="335" t="s">
        <v>317</v>
      </c>
      <c r="G458" s="336"/>
      <c r="H458" s="329" t="s">
        <v>318</v>
      </c>
      <c r="I458" s="323"/>
      <c r="J458" s="323"/>
      <c r="K458" s="324"/>
      <c r="L458" s="324"/>
      <c r="M458" s="325"/>
      <c r="N458" s="3"/>
      <c r="O458" s="337"/>
      <c r="P458" s="338"/>
      <c r="Q458" s="338"/>
      <c r="R458" s="338"/>
      <c r="S458" s="338"/>
      <c r="T458" s="338"/>
      <c r="U458" s="338"/>
      <c r="V458" s="338"/>
      <c r="W458" s="338"/>
      <c r="X458" s="338"/>
      <c r="Y458" s="339"/>
      <c r="Z458" s="236"/>
      <c r="AA458" s="129"/>
    </row>
    <row r="459" spans="1:27" ht="20.100000000000001" customHeight="1" x14ac:dyDescent="0.15">
      <c r="A459" s="94"/>
      <c r="B459" s="94"/>
      <c r="C459" s="119"/>
      <c r="D459" s="206"/>
      <c r="E459" s="359"/>
      <c r="F459" s="340"/>
      <c r="G459" s="341"/>
      <c r="H459" s="329" t="s">
        <v>319</v>
      </c>
      <c r="I459" s="323"/>
      <c r="J459" s="323"/>
      <c r="K459" s="324"/>
      <c r="L459" s="324"/>
      <c r="M459" s="325"/>
      <c r="N459" s="3"/>
      <c r="O459" s="330"/>
      <c r="P459" s="331"/>
      <c r="Q459" s="331"/>
      <c r="R459" s="331"/>
      <c r="S459" s="331"/>
      <c r="T459" s="331"/>
      <c r="U459" s="331"/>
      <c r="V459" s="331"/>
      <c r="W459" s="331"/>
      <c r="X459" s="331"/>
      <c r="Y459" s="332"/>
      <c r="Z459" s="236"/>
      <c r="AA459" s="129"/>
    </row>
    <row r="460" spans="1:27" ht="20.100000000000001" customHeight="1" x14ac:dyDescent="0.15">
      <c r="A460" s="94">
        <f>IFERROR(IF(AND($N460="○", TRIM($O460)=""),1001,0),3)</f>
        <v>0</v>
      </c>
      <c r="B460" s="94"/>
      <c r="C460" s="119"/>
      <c r="D460" s="206"/>
      <c r="E460" s="360"/>
      <c r="F460" s="354"/>
      <c r="G460" s="355"/>
      <c r="H460" s="351" t="s">
        <v>111</v>
      </c>
      <c r="I460" s="180"/>
      <c r="J460" s="180"/>
      <c r="K460" s="352"/>
      <c r="L460" s="352"/>
      <c r="M460" s="353"/>
      <c r="N460" s="1"/>
      <c r="O460" s="15"/>
      <c r="P460" s="10"/>
      <c r="Q460" s="10"/>
      <c r="R460" s="10"/>
      <c r="S460" s="10"/>
      <c r="T460" s="10"/>
      <c r="U460" s="10"/>
      <c r="V460" s="10"/>
      <c r="W460" s="10"/>
      <c r="X460" s="10"/>
      <c r="Y460" s="11"/>
      <c r="Z460" s="236"/>
      <c r="AA460" s="129"/>
    </row>
    <row r="461" spans="1:27" ht="20.100000000000001" customHeight="1" x14ac:dyDescent="0.15">
      <c r="A461" s="94"/>
      <c r="B461" s="94"/>
      <c r="C461" s="119"/>
      <c r="D461" s="206"/>
      <c r="E461" s="356" t="s">
        <v>320</v>
      </c>
      <c r="F461" s="357" t="s">
        <v>321</v>
      </c>
      <c r="G461" s="358"/>
      <c r="H461" s="329" t="s">
        <v>322</v>
      </c>
      <c r="I461" s="323"/>
      <c r="J461" s="323"/>
      <c r="K461" s="324"/>
      <c r="L461" s="324"/>
      <c r="M461" s="325"/>
      <c r="N461" s="4"/>
      <c r="O461" s="316"/>
      <c r="P461" s="317"/>
      <c r="Q461" s="317"/>
      <c r="R461" s="317"/>
      <c r="S461" s="317"/>
      <c r="T461" s="317"/>
      <c r="U461" s="317"/>
      <c r="V461" s="317"/>
      <c r="W461" s="317"/>
      <c r="X461" s="317"/>
      <c r="Y461" s="318"/>
      <c r="Z461" s="236"/>
      <c r="AA461" s="129"/>
    </row>
    <row r="462" spans="1:27" ht="20.100000000000001" customHeight="1" x14ac:dyDescent="0.15">
      <c r="A462" s="94"/>
      <c r="B462" s="94"/>
      <c r="C462" s="119"/>
      <c r="D462" s="206"/>
      <c r="E462" s="359"/>
      <c r="F462" s="340"/>
      <c r="G462" s="341"/>
      <c r="H462" s="329" t="s">
        <v>323</v>
      </c>
      <c r="I462" s="323"/>
      <c r="J462" s="323"/>
      <c r="K462" s="324"/>
      <c r="L462" s="324"/>
      <c r="M462" s="325"/>
      <c r="N462" s="3"/>
      <c r="O462" s="326"/>
      <c r="P462" s="327"/>
      <c r="Q462" s="327"/>
      <c r="R462" s="327"/>
      <c r="S462" s="327"/>
      <c r="T462" s="327"/>
      <c r="U462" s="327"/>
      <c r="V462" s="327"/>
      <c r="W462" s="327"/>
      <c r="X462" s="327"/>
      <c r="Y462" s="328"/>
      <c r="Z462" s="236"/>
      <c r="AA462" s="129"/>
    </row>
    <row r="463" spans="1:27" ht="20.100000000000001" customHeight="1" x14ac:dyDescent="0.15">
      <c r="A463" s="94"/>
      <c r="B463" s="94"/>
      <c r="C463" s="119"/>
      <c r="D463" s="206"/>
      <c r="E463" s="359"/>
      <c r="F463" s="340"/>
      <c r="G463" s="341"/>
      <c r="H463" s="329" t="s">
        <v>324</v>
      </c>
      <c r="I463" s="323"/>
      <c r="J463" s="323"/>
      <c r="K463" s="324"/>
      <c r="L463" s="324"/>
      <c r="M463" s="325"/>
      <c r="N463" s="3"/>
      <c r="O463" s="330"/>
      <c r="P463" s="331"/>
      <c r="Q463" s="331"/>
      <c r="R463" s="331"/>
      <c r="S463" s="331"/>
      <c r="T463" s="331"/>
      <c r="U463" s="331"/>
      <c r="V463" s="331"/>
      <c r="W463" s="331"/>
      <c r="X463" s="331"/>
      <c r="Y463" s="332"/>
      <c r="Z463" s="236"/>
      <c r="AA463" s="129"/>
    </row>
    <row r="464" spans="1:27" ht="20.100000000000001" customHeight="1" x14ac:dyDescent="0.15">
      <c r="A464" s="94">
        <f>IFERROR(IF(AND($N464="○", TRIM($O464)=""),1001,0),3)</f>
        <v>0</v>
      </c>
      <c r="B464" s="94"/>
      <c r="C464" s="119"/>
      <c r="D464" s="206"/>
      <c r="E464" s="359"/>
      <c r="F464" s="342"/>
      <c r="G464" s="343"/>
      <c r="H464" s="329" t="s">
        <v>111</v>
      </c>
      <c r="I464" s="323"/>
      <c r="J464" s="323"/>
      <c r="K464" s="324"/>
      <c r="L464" s="324"/>
      <c r="M464" s="325"/>
      <c r="N464" s="3"/>
      <c r="O464" s="17"/>
      <c r="P464" s="18"/>
      <c r="Q464" s="18"/>
      <c r="R464" s="18"/>
      <c r="S464" s="18"/>
      <c r="T464" s="18"/>
      <c r="U464" s="18"/>
      <c r="V464" s="18"/>
      <c r="W464" s="18"/>
      <c r="X464" s="18"/>
      <c r="Y464" s="22"/>
      <c r="Z464" s="236"/>
      <c r="AA464" s="129"/>
    </row>
    <row r="465" spans="1:27" ht="20.100000000000001" customHeight="1" x14ac:dyDescent="0.15">
      <c r="A465" s="94"/>
      <c r="B465" s="94"/>
      <c r="C465" s="119"/>
      <c r="D465" s="206"/>
      <c r="E465" s="359"/>
      <c r="F465" s="344" t="s">
        <v>325</v>
      </c>
      <c r="G465" s="345"/>
      <c r="H465" s="329" t="s">
        <v>326</v>
      </c>
      <c r="I465" s="323"/>
      <c r="J465" s="323"/>
      <c r="K465" s="324"/>
      <c r="L465" s="324"/>
      <c r="M465" s="325"/>
      <c r="N465" s="3"/>
      <c r="O465" s="337"/>
      <c r="P465" s="338"/>
      <c r="Q465" s="338"/>
      <c r="R465" s="338"/>
      <c r="S465" s="338"/>
      <c r="T465" s="338"/>
      <c r="U465" s="338"/>
      <c r="V465" s="338"/>
      <c r="W465" s="338"/>
      <c r="X465" s="338"/>
      <c r="Y465" s="339"/>
      <c r="Z465" s="236"/>
      <c r="AA465" s="129"/>
    </row>
    <row r="466" spans="1:27" ht="20.100000000000001" customHeight="1" x14ac:dyDescent="0.15">
      <c r="A466" s="94"/>
      <c r="B466" s="94"/>
      <c r="C466" s="119"/>
      <c r="D466" s="206"/>
      <c r="E466" s="359"/>
      <c r="F466" s="320"/>
      <c r="G466" s="321"/>
      <c r="H466" s="329" t="s">
        <v>327</v>
      </c>
      <c r="I466" s="323"/>
      <c r="J466" s="323"/>
      <c r="K466" s="324"/>
      <c r="L466" s="324"/>
      <c r="M466" s="325"/>
      <c r="N466" s="3"/>
      <c r="O466" s="326"/>
      <c r="P466" s="327"/>
      <c r="Q466" s="327"/>
      <c r="R466" s="327"/>
      <c r="S466" s="327"/>
      <c r="T466" s="327"/>
      <c r="U466" s="327"/>
      <c r="V466" s="327"/>
      <c r="W466" s="327"/>
      <c r="X466" s="327"/>
      <c r="Y466" s="328"/>
      <c r="Z466" s="236"/>
      <c r="AA466" s="129"/>
    </row>
    <row r="467" spans="1:27" ht="20.100000000000001" customHeight="1" x14ac:dyDescent="0.15">
      <c r="A467" s="94"/>
      <c r="B467" s="94"/>
      <c r="C467" s="119"/>
      <c r="D467" s="206"/>
      <c r="E467" s="359"/>
      <c r="F467" s="320"/>
      <c r="G467" s="321"/>
      <c r="H467" s="329" t="s">
        <v>328</v>
      </c>
      <c r="I467" s="323"/>
      <c r="J467" s="323"/>
      <c r="K467" s="324"/>
      <c r="L467" s="324"/>
      <c r="M467" s="325"/>
      <c r="N467" s="3"/>
      <c r="O467" s="326"/>
      <c r="P467" s="327"/>
      <c r="Q467" s="327"/>
      <c r="R467" s="327"/>
      <c r="S467" s="327"/>
      <c r="T467" s="327"/>
      <c r="U467" s="327"/>
      <c r="V467" s="327"/>
      <c r="W467" s="327"/>
      <c r="X467" s="327"/>
      <c r="Y467" s="328"/>
      <c r="Z467" s="236"/>
      <c r="AA467" s="129"/>
    </row>
    <row r="468" spans="1:27" ht="20.100000000000001" customHeight="1" x14ac:dyDescent="0.15">
      <c r="A468" s="94"/>
      <c r="B468" s="94"/>
      <c r="C468" s="119"/>
      <c r="D468" s="206"/>
      <c r="E468" s="359"/>
      <c r="F468" s="320"/>
      <c r="G468" s="321"/>
      <c r="H468" s="329" t="s">
        <v>329</v>
      </c>
      <c r="I468" s="323"/>
      <c r="J468" s="323"/>
      <c r="K468" s="324"/>
      <c r="L468" s="324"/>
      <c r="M468" s="325"/>
      <c r="N468" s="3"/>
      <c r="O468" s="326"/>
      <c r="P468" s="327"/>
      <c r="Q468" s="327"/>
      <c r="R468" s="327"/>
      <c r="S468" s="327"/>
      <c r="T468" s="327"/>
      <c r="U468" s="327"/>
      <c r="V468" s="327"/>
      <c r="W468" s="327"/>
      <c r="X468" s="327"/>
      <c r="Y468" s="328"/>
      <c r="Z468" s="236"/>
      <c r="AA468" s="129"/>
    </row>
    <row r="469" spans="1:27" ht="20.100000000000001" customHeight="1" x14ac:dyDescent="0.15">
      <c r="A469" s="94"/>
      <c r="B469" s="94"/>
      <c r="C469" s="119"/>
      <c r="D469" s="206"/>
      <c r="E469" s="359"/>
      <c r="F469" s="320"/>
      <c r="G469" s="321"/>
      <c r="H469" s="329" t="s">
        <v>330</v>
      </c>
      <c r="I469" s="323"/>
      <c r="J469" s="323"/>
      <c r="K469" s="324"/>
      <c r="L469" s="324"/>
      <c r="M469" s="325"/>
      <c r="N469" s="3"/>
      <c r="O469" s="330"/>
      <c r="P469" s="331"/>
      <c r="Q469" s="331"/>
      <c r="R469" s="331"/>
      <c r="S469" s="331"/>
      <c r="T469" s="331"/>
      <c r="U469" s="331"/>
      <c r="V469" s="331"/>
      <c r="W469" s="331"/>
      <c r="X469" s="331"/>
      <c r="Y469" s="332"/>
      <c r="Z469" s="236"/>
      <c r="AA469" s="129"/>
    </row>
    <row r="470" spans="1:27" ht="20.100000000000001" customHeight="1" x14ac:dyDescent="0.15">
      <c r="A470" s="94">
        <f>IFERROR(IF(AND($N470="○", TRIM($O470)=""),1001,0),3)</f>
        <v>0</v>
      </c>
      <c r="B470" s="94"/>
      <c r="C470" s="119"/>
      <c r="D470" s="206"/>
      <c r="E470" s="360"/>
      <c r="F470" s="349"/>
      <c r="G470" s="350"/>
      <c r="H470" s="351" t="s">
        <v>111</v>
      </c>
      <c r="I470" s="180"/>
      <c r="J470" s="180"/>
      <c r="K470" s="352"/>
      <c r="L470" s="352"/>
      <c r="M470" s="353"/>
      <c r="N470" s="1"/>
      <c r="O470" s="15"/>
      <c r="P470" s="10"/>
      <c r="Q470" s="10"/>
      <c r="R470" s="10"/>
      <c r="S470" s="10"/>
      <c r="T470" s="10"/>
      <c r="U470" s="10"/>
      <c r="V470" s="10"/>
      <c r="W470" s="10"/>
      <c r="X470" s="10"/>
      <c r="Y470" s="11"/>
      <c r="Z470" s="236"/>
      <c r="AA470" s="129"/>
    </row>
    <row r="471" spans="1:27" ht="20.100000000000001" customHeight="1" x14ac:dyDescent="0.15">
      <c r="A471" s="94"/>
      <c r="B471" s="94"/>
      <c r="C471" s="119"/>
      <c r="D471" s="206"/>
      <c r="E471" s="356" t="s">
        <v>331</v>
      </c>
      <c r="F471" s="357" t="s">
        <v>332</v>
      </c>
      <c r="G471" s="358"/>
      <c r="H471" s="329" t="s">
        <v>333</v>
      </c>
      <c r="I471" s="323"/>
      <c r="J471" s="323"/>
      <c r="K471" s="324"/>
      <c r="L471" s="324"/>
      <c r="M471" s="325"/>
      <c r="N471" s="4"/>
      <c r="O471" s="316"/>
      <c r="P471" s="317"/>
      <c r="Q471" s="317"/>
      <c r="R471" s="317"/>
      <c r="S471" s="317"/>
      <c r="T471" s="317"/>
      <c r="U471" s="317"/>
      <c r="V471" s="317"/>
      <c r="W471" s="317"/>
      <c r="X471" s="317"/>
      <c r="Y471" s="318"/>
      <c r="Z471" s="236"/>
      <c r="AA471" s="129"/>
    </row>
    <row r="472" spans="1:27" ht="20.100000000000001" customHeight="1" x14ac:dyDescent="0.15">
      <c r="A472" s="94"/>
      <c r="B472" s="94"/>
      <c r="C472" s="119"/>
      <c r="D472" s="206"/>
      <c r="E472" s="359"/>
      <c r="F472" s="340"/>
      <c r="G472" s="341"/>
      <c r="H472" s="329" t="s">
        <v>334</v>
      </c>
      <c r="I472" s="323"/>
      <c r="J472" s="323"/>
      <c r="K472" s="324"/>
      <c r="L472" s="324"/>
      <c r="M472" s="325"/>
      <c r="N472" s="3"/>
      <c r="O472" s="326"/>
      <c r="P472" s="327"/>
      <c r="Q472" s="327"/>
      <c r="R472" s="327"/>
      <c r="S472" s="327"/>
      <c r="T472" s="327"/>
      <c r="U472" s="327"/>
      <c r="V472" s="327"/>
      <c r="W472" s="327"/>
      <c r="X472" s="327"/>
      <c r="Y472" s="328"/>
      <c r="Z472" s="236"/>
      <c r="AA472" s="129"/>
    </row>
    <row r="473" spans="1:27" ht="20.100000000000001" customHeight="1" x14ac:dyDescent="0.15">
      <c r="A473" s="94"/>
      <c r="B473" s="94"/>
      <c r="C473" s="119"/>
      <c r="D473" s="206"/>
      <c r="E473" s="359"/>
      <c r="F473" s="340"/>
      <c r="G473" s="341"/>
      <c r="H473" s="329" t="s">
        <v>335</v>
      </c>
      <c r="I473" s="323"/>
      <c r="J473" s="323"/>
      <c r="K473" s="324"/>
      <c r="L473" s="324"/>
      <c r="M473" s="325"/>
      <c r="N473" s="3"/>
      <c r="O473" s="326"/>
      <c r="P473" s="327"/>
      <c r="Q473" s="327"/>
      <c r="R473" s="327"/>
      <c r="S473" s="327"/>
      <c r="T473" s="327"/>
      <c r="U473" s="327"/>
      <c r="V473" s="327"/>
      <c r="W473" s="327"/>
      <c r="X473" s="327"/>
      <c r="Y473" s="328"/>
      <c r="Z473" s="236"/>
      <c r="AA473" s="129"/>
    </row>
    <row r="474" spans="1:27" ht="20.100000000000001" customHeight="1" x14ac:dyDescent="0.15">
      <c r="A474" s="94"/>
      <c r="B474" s="94"/>
      <c r="C474" s="119"/>
      <c r="D474" s="206"/>
      <c r="E474" s="359"/>
      <c r="F474" s="340"/>
      <c r="G474" s="341"/>
      <c r="H474" s="329" t="s">
        <v>336</v>
      </c>
      <c r="I474" s="323"/>
      <c r="J474" s="323"/>
      <c r="K474" s="324"/>
      <c r="L474" s="324"/>
      <c r="M474" s="325"/>
      <c r="N474" s="3"/>
      <c r="O474" s="326"/>
      <c r="P474" s="327"/>
      <c r="Q474" s="327"/>
      <c r="R474" s="327"/>
      <c r="S474" s="327"/>
      <c r="T474" s="327"/>
      <c r="U474" s="327"/>
      <c r="V474" s="327"/>
      <c r="W474" s="327"/>
      <c r="X474" s="327"/>
      <c r="Y474" s="328"/>
      <c r="Z474" s="236"/>
      <c r="AA474" s="129"/>
    </row>
    <row r="475" spans="1:27" ht="20.100000000000001" customHeight="1" x14ac:dyDescent="0.15">
      <c r="A475" s="94"/>
      <c r="B475" s="94"/>
      <c r="C475" s="119"/>
      <c r="D475" s="206"/>
      <c r="E475" s="359"/>
      <c r="F475" s="340"/>
      <c r="G475" s="341"/>
      <c r="H475" s="329" t="s">
        <v>337</v>
      </c>
      <c r="I475" s="323"/>
      <c r="J475" s="323"/>
      <c r="K475" s="324"/>
      <c r="L475" s="324"/>
      <c r="M475" s="325"/>
      <c r="N475" s="3"/>
      <c r="O475" s="326"/>
      <c r="P475" s="327"/>
      <c r="Q475" s="327"/>
      <c r="R475" s="327"/>
      <c r="S475" s="327"/>
      <c r="T475" s="327"/>
      <c r="U475" s="327"/>
      <c r="V475" s="327"/>
      <c r="W475" s="327"/>
      <c r="X475" s="327"/>
      <c r="Y475" s="328"/>
      <c r="Z475" s="236"/>
      <c r="AA475" s="129"/>
    </row>
    <row r="476" spans="1:27" ht="20.100000000000001" customHeight="1" x14ac:dyDescent="0.15">
      <c r="A476" s="94"/>
      <c r="B476" s="94"/>
      <c r="C476" s="119"/>
      <c r="D476" s="206"/>
      <c r="E476" s="359"/>
      <c r="F476" s="340"/>
      <c r="G476" s="341"/>
      <c r="H476" s="329" t="s">
        <v>338</v>
      </c>
      <c r="I476" s="323"/>
      <c r="J476" s="323"/>
      <c r="K476" s="324"/>
      <c r="L476" s="324"/>
      <c r="M476" s="325"/>
      <c r="N476" s="3"/>
      <c r="O476" s="326"/>
      <c r="P476" s="327"/>
      <c r="Q476" s="327"/>
      <c r="R476" s="327"/>
      <c r="S476" s="327"/>
      <c r="T476" s="327"/>
      <c r="U476" s="327"/>
      <c r="V476" s="327"/>
      <c r="W476" s="327"/>
      <c r="X476" s="327"/>
      <c r="Y476" s="328"/>
      <c r="Z476" s="236"/>
      <c r="AA476" s="129"/>
    </row>
    <row r="477" spans="1:27" ht="20.100000000000001" customHeight="1" x14ac:dyDescent="0.15">
      <c r="A477" s="94"/>
      <c r="B477" s="94"/>
      <c r="C477" s="119"/>
      <c r="D477" s="206"/>
      <c r="E477" s="359"/>
      <c r="F477" s="340"/>
      <c r="G477" s="341"/>
      <c r="H477" s="329" t="s">
        <v>339</v>
      </c>
      <c r="I477" s="323"/>
      <c r="J477" s="323"/>
      <c r="K477" s="324"/>
      <c r="L477" s="324"/>
      <c r="M477" s="325"/>
      <c r="N477" s="3"/>
      <c r="O477" s="326"/>
      <c r="P477" s="327"/>
      <c r="Q477" s="327"/>
      <c r="R477" s="327"/>
      <c r="S477" s="327"/>
      <c r="T477" s="327"/>
      <c r="U477" s="327"/>
      <c r="V477" s="327"/>
      <c r="W477" s="327"/>
      <c r="X477" s="327"/>
      <c r="Y477" s="328"/>
      <c r="Z477" s="236"/>
      <c r="AA477" s="129"/>
    </row>
    <row r="478" spans="1:27" ht="20.100000000000001" customHeight="1" x14ac:dyDescent="0.15">
      <c r="A478" s="94"/>
      <c r="B478" s="94"/>
      <c r="C478" s="119"/>
      <c r="D478" s="206"/>
      <c r="E478" s="359"/>
      <c r="F478" s="340"/>
      <c r="G478" s="341"/>
      <c r="H478" s="329" t="s">
        <v>340</v>
      </c>
      <c r="I478" s="323"/>
      <c r="J478" s="323"/>
      <c r="K478" s="324"/>
      <c r="L478" s="324"/>
      <c r="M478" s="325"/>
      <c r="N478" s="3"/>
      <c r="O478" s="330"/>
      <c r="P478" s="331"/>
      <c r="Q478" s="331"/>
      <c r="R478" s="331"/>
      <c r="S478" s="331"/>
      <c r="T478" s="331"/>
      <c r="U478" s="331"/>
      <c r="V478" s="331"/>
      <c r="W478" s="331"/>
      <c r="X478" s="331"/>
      <c r="Y478" s="332"/>
      <c r="Z478" s="236"/>
      <c r="AA478" s="129"/>
    </row>
    <row r="479" spans="1:27" ht="20.100000000000001" customHeight="1" x14ac:dyDescent="0.15">
      <c r="A479" s="94">
        <f>IFERROR(IF(AND($N479="○", TRIM($O479)=""),1001,0),3)</f>
        <v>0</v>
      </c>
      <c r="B479" s="94"/>
      <c r="C479" s="119"/>
      <c r="D479" s="206"/>
      <c r="E479" s="360"/>
      <c r="F479" s="354"/>
      <c r="G479" s="355"/>
      <c r="H479" s="351" t="s">
        <v>111</v>
      </c>
      <c r="I479" s="180"/>
      <c r="J479" s="180"/>
      <c r="K479" s="352"/>
      <c r="L479" s="352"/>
      <c r="M479" s="353"/>
      <c r="N479" s="1"/>
      <c r="O479" s="15"/>
      <c r="P479" s="10"/>
      <c r="Q479" s="10"/>
      <c r="R479" s="10"/>
      <c r="S479" s="10"/>
      <c r="T479" s="10"/>
      <c r="U479" s="10"/>
      <c r="V479" s="10"/>
      <c r="W479" s="10"/>
      <c r="X479" s="10"/>
      <c r="Y479" s="11"/>
      <c r="Z479" s="236"/>
      <c r="AA479" s="129"/>
    </row>
    <row r="480" spans="1:27" ht="20.100000000000001" customHeight="1" x14ac:dyDescent="0.15">
      <c r="A480" s="94"/>
      <c r="B480" s="94"/>
      <c r="C480" s="119"/>
      <c r="D480" s="206"/>
      <c r="E480" s="309" t="s">
        <v>341</v>
      </c>
      <c r="F480" s="310" t="s">
        <v>342</v>
      </c>
      <c r="G480" s="311"/>
      <c r="H480" s="329" t="s">
        <v>343</v>
      </c>
      <c r="I480" s="323"/>
      <c r="J480" s="323"/>
      <c r="K480" s="324"/>
      <c r="L480" s="324"/>
      <c r="M480" s="325"/>
      <c r="N480" s="4"/>
      <c r="O480" s="316"/>
      <c r="P480" s="317"/>
      <c r="Q480" s="317"/>
      <c r="R480" s="317"/>
      <c r="S480" s="317"/>
      <c r="T480" s="317"/>
      <c r="U480" s="317"/>
      <c r="V480" s="317"/>
      <c r="W480" s="317"/>
      <c r="X480" s="317"/>
      <c r="Y480" s="318"/>
      <c r="Z480" s="236"/>
      <c r="AA480" s="129"/>
    </row>
    <row r="481" spans="1:27" ht="20.100000000000001" customHeight="1" x14ac:dyDescent="0.15">
      <c r="A481" s="94"/>
      <c r="B481" s="94"/>
      <c r="C481" s="119"/>
      <c r="D481" s="206"/>
      <c r="E481" s="319"/>
      <c r="F481" s="320"/>
      <c r="G481" s="321"/>
      <c r="H481" s="329" t="s">
        <v>344</v>
      </c>
      <c r="I481" s="323"/>
      <c r="J481" s="323"/>
      <c r="K481" s="324"/>
      <c r="L481" s="324"/>
      <c r="M481" s="325"/>
      <c r="N481" s="3"/>
      <c r="O481" s="326"/>
      <c r="P481" s="327"/>
      <c r="Q481" s="327"/>
      <c r="R481" s="327"/>
      <c r="S481" s="327"/>
      <c r="T481" s="327"/>
      <c r="U481" s="327"/>
      <c r="V481" s="327"/>
      <c r="W481" s="327"/>
      <c r="X481" s="327"/>
      <c r="Y481" s="328"/>
      <c r="Z481" s="236"/>
      <c r="AA481" s="129"/>
    </row>
    <row r="482" spans="1:27" ht="20.100000000000001" customHeight="1" x14ac:dyDescent="0.15">
      <c r="A482" s="94"/>
      <c r="B482" s="94"/>
      <c r="C482" s="119"/>
      <c r="D482" s="206"/>
      <c r="E482" s="319"/>
      <c r="F482" s="320"/>
      <c r="G482" s="321"/>
      <c r="H482" s="329" t="s">
        <v>345</v>
      </c>
      <c r="I482" s="323"/>
      <c r="J482" s="323"/>
      <c r="K482" s="324"/>
      <c r="L482" s="324"/>
      <c r="M482" s="325"/>
      <c r="N482" s="3"/>
      <c r="O482" s="326"/>
      <c r="P482" s="327"/>
      <c r="Q482" s="327"/>
      <c r="R482" s="327"/>
      <c r="S482" s="327"/>
      <c r="T482" s="327"/>
      <c r="U482" s="327"/>
      <c r="V482" s="327"/>
      <c r="W482" s="327"/>
      <c r="X482" s="327"/>
      <c r="Y482" s="328"/>
      <c r="Z482" s="236"/>
      <c r="AA482" s="129"/>
    </row>
    <row r="483" spans="1:27" ht="20.100000000000001" customHeight="1" x14ac:dyDescent="0.15">
      <c r="A483" s="94"/>
      <c r="B483" s="94"/>
      <c r="C483" s="119"/>
      <c r="D483" s="206"/>
      <c r="E483" s="319"/>
      <c r="F483" s="320"/>
      <c r="G483" s="321"/>
      <c r="H483" s="329" t="s">
        <v>346</v>
      </c>
      <c r="I483" s="323"/>
      <c r="J483" s="323"/>
      <c r="K483" s="324"/>
      <c r="L483" s="324"/>
      <c r="M483" s="325"/>
      <c r="N483" s="3"/>
      <c r="O483" s="330"/>
      <c r="P483" s="331"/>
      <c r="Q483" s="331"/>
      <c r="R483" s="331"/>
      <c r="S483" s="331"/>
      <c r="T483" s="331"/>
      <c r="U483" s="331"/>
      <c r="V483" s="331"/>
      <c r="W483" s="331"/>
      <c r="X483" s="331"/>
      <c r="Y483" s="332"/>
      <c r="Z483" s="236"/>
      <c r="AA483" s="129"/>
    </row>
    <row r="484" spans="1:27" ht="20.100000000000001" customHeight="1" x14ac:dyDescent="0.15">
      <c r="A484" s="94">
        <f>IFERROR(IF(AND($N484="○", TRIM($O484)=""),1001,0),3)</f>
        <v>0</v>
      </c>
      <c r="B484" s="94"/>
      <c r="C484" s="119"/>
      <c r="D484" s="206"/>
      <c r="E484" s="348"/>
      <c r="F484" s="349"/>
      <c r="G484" s="350"/>
      <c r="H484" s="351" t="s">
        <v>111</v>
      </c>
      <c r="I484" s="180"/>
      <c r="J484" s="180"/>
      <c r="K484" s="352"/>
      <c r="L484" s="352"/>
      <c r="M484" s="353"/>
      <c r="N484" s="1"/>
      <c r="O484" s="15"/>
      <c r="P484" s="10"/>
      <c r="Q484" s="10"/>
      <c r="R484" s="10"/>
      <c r="S484" s="10"/>
      <c r="T484" s="10"/>
      <c r="U484" s="10"/>
      <c r="V484" s="10"/>
      <c r="W484" s="10"/>
      <c r="X484" s="10"/>
      <c r="Y484" s="11"/>
      <c r="Z484" s="236"/>
      <c r="AA484" s="129"/>
    </row>
    <row r="485" spans="1:27" ht="20.100000000000001" customHeight="1" x14ac:dyDescent="0.15">
      <c r="A485" s="94"/>
      <c r="B485" s="94"/>
      <c r="C485" s="119"/>
      <c r="D485" s="206"/>
      <c r="E485" s="309" t="s">
        <v>34</v>
      </c>
      <c r="F485" s="310" t="s">
        <v>347</v>
      </c>
      <c r="G485" s="311"/>
      <c r="H485" s="329" t="s">
        <v>348</v>
      </c>
      <c r="I485" s="323"/>
      <c r="J485" s="323"/>
      <c r="K485" s="324"/>
      <c r="L485" s="324"/>
      <c r="M485" s="325"/>
      <c r="N485" s="4"/>
      <c r="O485" s="316"/>
      <c r="P485" s="317"/>
      <c r="Q485" s="317"/>
      <c r="R485" s="317"/>
      <c r="S485" s="317"/>
      <c r="T485" s="317"/>
      <c r="U485" s="317"/>
      <c r="V485" s="317"/>
      <c r="W485" s="317"/>
      <c r="X485" s="317"/>
      <c r="Y485" s="318"/>
      <c r="Z485" s="236"/>
      <c r="AA485" s="129"/>
    </row>
    <row r="486" spans="1:27" ht="20.100000000000001" customHeight="1" x14ac:dyDescent="0.15">
      <c r="A486" s="94"/>
      <c r="B486" s="94"/>
      <c r="C486" s="119"/>
      <c r="D486" s="206"/>
      <c r="E486" s="319"/>
      <c r="F486" s="320"/>
      <c r="G486" s="321"/>
      <c r="H486" s="329" t="s">
        <v>349</v>
      </c>
      <c r="I486" s="323"/>
      <c r="J486" s="323"/>
      <c r="K486" s="324"/>
      <c r="L486" s="324"/>
      <c r="M486" s="325"/>
      <c r="N486" s="3"/>
      <c r="O486" s="326"/>
      <c r="P486" s="327"/>
      <c r="Q486" s="327"/>
      <c r="R486" s="327"/>
      <c r="S486" s="327"/>
      <c r="T486" s="327"/>
      <c r="U486" s="327"/>
      <c r="V486" s="327"/>
      <c r="W486" s="327"/>
      <c r="X486" s="327"/>
      <c r="Y486" s="328"/>
      <c r="Z486" s="236"/>
      <c r="AA486" s="129"/>
    </row>
    <row r="487" spans="1:27" ht="20.100000000000001" customHeight="1" x14ac:dyDescent="0.15">
      <c r="A487" s="94"/>
      <c r="B487" s="94"/>
      <c r="C487" s="119"/>
      <c r="D487" s="206"/>
      <c r="E487" s="319"/>
      <c r="F487" s="320"/>
      <c r="G487" s="321"/>
      <c r="H487" s="329" t="s">
        <v>350</v>
      </c>
      <c r="I487" s="323"/>
      <c r="J487" s="323"/>
      <c r="K487" s="324"/>
      <c r="L487" s="324"/>
      <c r="M487" s="325"/>
      <c r="N487" s="3"/>
      <c r="O487" s="326"/>
      <c r="P487" s="327"/>
      <c r="Q487" s="327"/>
      <c r="R487" s="327"/>
      <c r="S487" s="327"/>
      <c r="T487" s="327"/>
      <c r="U487" s="327"/>
      <c r="V487" s="327"/>
      <c r="W487" s="327"/>
      <c r="X487" s="327"/>
      <c r="Y487" s="328"/>
      <c r="Z487" s="236"/>
      <c r="AA487" s="129"/>
    </row>
    <row r="488" spans="1:27" ht="20.100000000000001" customHeight="1" x14ac:dyDescent="0.15">
      <c r="A488" s="94"/>
      <c r="B488" s="94"/>
      <c r="C488" s="119"/>
      <c r="D488" s="206"/>
      <c r="E488" s="319"/>
      <c r="F488" s="320"/>
      <c r="G488" s="321"/>
      <c r="H488" s="329" t="s">
        <v>351</v>
      </c>
      <c r="I488" s="323"/>
      <c r="J488" s="323"/>
      <c r="K488" s="324"/>
      <c r="L488" s="324"/>
      <c r="M488" s="325"/>
      <c r="N488" s="3"/>
      <c r="O488" s="326"/>
      <c r="P488" s="327"/>
      <c r="Q488" s="327"/>
      <c r="R488" s="327"/>
      <c r="S488" s="327"/>
      <c r="T488" s="327"/>
      <c r="U488" s="327"/>
      <c r="V488" s="327"/>
      <c r="W488" s="327"/>
      <c r="X488" s="327"/>
      <c r="Y488" s="328"/>
      <c r="Z488" s="236"/>
      <c r="AA488" s="129"/>
    </row>
    <row r="489" spans="1:27" ht="20.100000000000001" customHeight="1" x14ac:dyDescent="0.15">
      <c r="A489" s="94"/>
      <c r="B489" s="94"/>
      <c r="C489" s="119"/>
      <c r="D489" s="206"/>
      <c r="E489" s="319"/>
      <c r="F489" s="320"/>
      <c r="G489" s="321"/>
      <c r="H489" s="329" t="s">
        <v>352</v>
      </c>
      <c r="I489" s="323"/>
      <c r="J489" s="323"/>
      <c r="K489" s="324"/>
      <c r="L489" s="324"/>
      <c r="M489" s="325"/>
      <c r="N489" s="3"/>
      <c r="O489" s="326"/>
      <c r="P489" s="327"/>
      <c r="Q489" s="327"/>
      <c r="R489" s="327"/>
      <c r="S489" s="327"/>
      <c r="T489" s="327"/>
      <c r="U489" s="327"/>
      <c r="V489" s="327"/>
      <c r="W489" s="327"/>
      <c r="X489" s="327"/>
      <c r="Y489" s="328"/>
      <c r="Z489" s="236"/>
      <c r="AA489" s="129"/>
    </row>
    <row r="490" spans="1:27" ht="20.100000000000001" customHeight="1" x14ac:dyDescent="0.15">
      <c r="A490" s="94"/>
      <c r="B490" s="94"/>
      <c r="C490" s="119"/>
      <c r="D490" s="206"/>
      <c r="E490" s="319"/>
      <c r="F490" s="320"/>
      <c r="G490" s="321"/>
      <c r="H490" s="329" t="s">
        <v>353</v>
      </c>
      <c r="I490" s="323"/>
      <c r="J490" s="323"/>
      <c r="K490" s="324"/>
      <c r="L490" s="324"/>
      <c r="M490" s="325"/>
      <c r="N490" s="3"/>
      <c r="O490" s="326"/>
      <c r="P490" s="327"/>
      <c r="Q490" s="327"/>
      <c r="R490" s="327"/>
      <c r="S490" s="327"/>
      <c r="T490" s="327"/>
      <c r="U490" s="327"/>
      <c r="V490" s="327"/>
      <c r="W490" s="327"/>
      <c r="X490" s="327"/>
      <c r="Y490" s="328"/>
      <c r="Z490" s="236"/>
      <c r="AA490" s="129"/>
    </row>
    <row r="491" spans="1:27" ht="20.100000000000001" customHeight="1" x14ac:dyDescent="0.15">
      <c r="A491" s="94"/>
      <c r="B491" s="94"/>
      <c r="C491" s="119"/>
      <c r="D491" s="206"/>
      <c r="E491" s="319"/>
      <c r="F491" s="320"/>
      <c r="G491" s="321"/>
      <c r="H491" s="329" t="s">
        <v>354</v>
      </c>
      <c r="I491" s="323"/>
      <c r="J491" s="323"/>
      <c r="K491" s="324"/>
      <c r="L491" s="324"/>
      <c r="M491" s="325"/>
      <c r="N491" s="3"/>
      <c r="O491" s="326"/>
      <c r="P491" s="327"/>
      <c r="Q491" s="327"/>
      <c r="R491" s="327"/>
      <c r="S491" s="327"/>
      <c r="T491" s="327"/>
      <c r="U491" s="327"/>
      <c r="V491" s="327"/>
      <c r="W491" s="327"/>
      <c r="X491" s="327"/>
      <c r="Y491" s="328"/>
      <c r="Z491" s="236"/>
      <c r="AA491" s="129"/>
    </row>
    <row r="492" spans="1:27" ht="20.100000000000001" customHeight="1" x14ac:dyDescent="0.15">
      <c r="A492" s="94"/>
      <c r="B492" s="94"/>
      <c r="C492" s="119"/>
      <c r="D492" s="206"/>
      <c r="E492" s="319"/>
      <c r="F492" s="320"/>
      <c r="G492" s="321"/>
      <c r="H492" s="329" t="s">
        <v>355</v>
      </c>
      <c r="I492" s="323"/>
      <c r="J492" s="323"/>
      <c r="K492" s="324"/>
      <c r="L492" s="324"/>
      <c r="M492" s="325"/>
      <c r="N492" s="3"/>
      <c r="O492" s="326"/>
      <c r="P492" s="327"/>
      <c r="Q492" s="327"/>
      <c r="R492" s="327"/>
      <c r="S492" s="327"/>
      <c r="T492" s="327"/>
      <c r="U492" s="327"/>
      <c r="V492" s="327"/>
      <c r="W492" s="327"/>
      <c r="X492" s="327"/>
      <c r="Y492" s="328"/>
      <c r="Z492" s="236"/>
      <c r="AA492" s="129"/>
    </row>
    <row r="493" spans="1:27" ht="20.100000000000001" customHeight="1" x14ac:dyDescent="0.15">
      <c r="A493" s="94"/>
      <c r="B493" s="94"/>
      <c r="C493" s="119"/>
      <c r="D493" s="206"/>
      <c r="E493" s="319"/>
      <c r="F493" s="320"/>
      <c r="G493" s="321"/>
      <c r="H493" s="329" t="s">
        <v>356</v>
      </c>
      <c r="I493" s="323"/>
      <c r="J493" s="323"/>
      <c r="K493" s="324"/>
      <c r="L493" s="324"/>
      <c r="M493" s="325"/>
      <c r="N493" s="3"/>
      <c r="O493" s="326"/>
      <c r="P493" s="327"/>
      <c r="Q493" s="327"/>
      <c r="R493" s="327"/>
      <c r="S493" s="327"/>
      <c r="T493" s="327"/>
      <c r="U493" s="327"/>
      <c r="V493" s="327"/>
      <c r="W493" s="327"/>
      <c r="X493" s="327"/>
      <c r="Y493" s="328"/>
      <c r="Z493" s="236"/>
      <c r="AA493" s="129"/>
    </row>
    <row r="494" spans="1:27" ht="20.100000000000001" customHeight="1" x14ac:dyDescent="0.15">
      <c r="A494" s="94"/>
      <c r="B494" s="94"/>
      <c r="C494" s="119"/>
      <c r="D494" s="206"/>
      <c r="E494" s="319"/>
      <c r="F494" s="320"/>
      <c r="G494" s="321"/>
      <c r="H494" s="329" t="s">
        <v>357</v>
      </c>
      <c r="I494" s="323"/>
      <c r="J494" s="323"/>
      <c r="K494" s="324"/>
      <c r="L494" s="324"/>
      <c r="M494" s="325"/>
      <c r="N494" s="3"/>
      <c r="O494" s="326"/>
      <c r="P494" s="327"/>
      <c r="Q494" s="327"/>
      <c r="R494" s="327"/>
      <c r="S494" s="327"/>
      <c r="T494" s="327"/>
      <c r="U494" s="327"/>
      <c r="V494" s="327"/>
      <c r="W494" s="327"/>
      <c r="X494" s="327"/>
      <c r="Y494" s="328"/>
      <c r="Z494" s="236"/>
      <c r="AA494" s="129"/>
    </row>
    <row r="495" spans="1:27" ht="20.100000000000001" customHeight="1" x14ac:dyDescent="0.15">
      <c r="A495" s="94"/>
      <c r="B495" s="94"/>
      <c r="C495" s="119"/>
      <c r="D495" s="206"/>
      <c r="E495" s="319"/>
      <c r="F495" s="320"/>
      <c r="G495" s="321"/>
      <c r="H495" s="329" t="s">
        <v>358</v>
      </c>
      <c r="I495" s="323"/>
      <c r="J495" s="323"/>
      <c r="K495" s="324"/>
      <c r="L495" s="324"/>
      <c r="M495" s="325"/>
      <c r="N495" s="3"/>
      <c r="O495" s="326"/>
      <c r="P495" s="327"/>
      <c r="Q495" s="327"/>
      <c r="R495" s="327"/>
      <c r="S495" s="327"/>
      <c r="T495" s="327"/>
      <c r="U495" s="327"/>
      <c r="V495" s="327"/>
      <c r="W495" s="327"/>
      <c r="X495" s="327"/>
      <c r="Y495" s="328"/>
      <c r="Z495" s="236"/>
      <c r="AA495" s="129"/>
    </row>
    <row r="496" spans="1:27" ht="20.100000000000001" customHeight="1" x14ac:dyDescent="0.15">
      <c r="A496" s="94"/>
      <c r="B496" s="94"/>
      <c r="C496" s="119"/>
      <c r="D496" s="206"/>
      <c r="E496" s="319"/>
      <c r="F496" s="320"/>
      <c r="G496" s="321"/>
      <c r="H496" s="329" t="s">
        <v>359</v>
      </c>
      <c r="I496" s="323"/>
      <c r="J496" s="323"/>
      <c r="K496" s="324"/>
      <c r="L496" s="324"/>
      <c r="M496" s="325"/>
      <c r="N496" s="3"/>
      <c r="O496" s="330"/>
      <c r="P496" s="331"/>
      <c r="Q496" s="331"/>
      <c r="R496" s="331"/>
      <c r="S496" s="331"/>
      <c r="T496" s="331"/>
      <c r="U496" s="331"/>
      <c r="V496" s="331"/>
      <c r="W496" s="331"/>
      <c r="X496" s="331"/>
      <c r="Y496" s="332"/>
      <c r="Z496" s="236"/>
      <c r="AA496" s="129"/>
    </row>
    <row r="497" spans="1:27" ht="20.100000000000001" customHeight="1" x14ac:dyDescent="0.15">
      <c r="A497" s="94">
        <f>IFERROR(IF(AND($N497="○", TRIM($O497)=""),1001,0),3)</f>
        <v>0</v>
      </c>
      <c r="B497" s="94"/>
      <c r="C497" s="119"/>
      <c r="D497" s="206"/>
      <c r="E497" s="348"/>
      <c r="F497" s="349"/>
      <c r="G497" s="350"/>
      <c r="H497" s="351" t="s">
        <v>111</v>
      </c>
      <c r="I497" s="180"/>
      <c r="J497" s="180"/>
      <c r="K497" s="352"/>
      <c r="L497" s="352"/>
      <c r="M497" s="353"/>
      <c r="N497" s="1"/>
      <c r="O497" s="15"/>
      <c r="P497" s="10"/>
      <c r="Q497" s="10"/>
      <c r="R497" s="10"/>
      <c r="S497" s="10"/>
      <c r="T497" s="10"/>
      <c r="U497" s="10"/>
      <c r="V497" s="10"/>
      <c r="W497" s="10"/>
      <c r="X497" s="10"/>
      <c r="Y497" s="11"/>
      <c r="Z497" s="236"/>
      <c r="AA497" s="129"/>
    </row>
    <row r="498" spans="1:27" ht="20.100000000000001" customHeight="1" x14ac:dyDescent="0.15">
      <c r="A498" s="94"/>
      <c r="B498" s="94"/>
      <c r="C498" s="119"/>
      <c r="D498" s="206"/>
      <c r="E498" s="309" t="s">
        <v>360</v>
      </c>
      <c r="F498" s="310" t="s">
        <v>361</v>
      </c>
      <c r="G498" s="311"/>
      <c r="H498" s="329" t="s">
        <v>362</v>
      </c>
      <c r="I498" s="323"/>
      <c r="J498" s="323"/>
      <c r="K498" s="324"/>
      <c r="L498" s="324"/>
      <c r="M498" s="325"/>
      <c r="N498" s="4"/>
      <c r="O498" s="316"/>
      <c r="P498" s="317"/>
      <c r="Q498" s="317"/>
      <c r="R498" s="317"/>
      <c r="S498" s="317"/>
      <c r="T498" s="317"/>
      <c r="U498" s="317"/>
      <c r="V498" s="317"/>
      <c r="W498" s="317"/>
      <c r="X498" s="317"/>
      <c r="Y498" s="318"/>
      <c r="Z498" s="236"/>
      <c r="AA498" s="129"/>
    </row>
    <row r="499" spans="1:27" ht="20.100000000000001" customHeight="1" x14ac:dyDescent="0.15">
      <c r="A499" s="94"/>
      <c r="B499" s="94"/>
      <c r="C499" s="119"/>
      <c r="D499" s="206"/>
      <c r="E499" s="319"/>
      <c r="F499" s="320"/>
      <c r="G499" s="321"/>
      <c r="H499" s="329" t="s">
        <v>363</v>
      </c>
      <c r="I499" s="323"/>
      <c r="J499" s="323"/>
      <c r="K499" s="324"/>
      <c r="L499" s="324"/>
      <c r="M499" s="325"/>
      <c r="N499" s="3"/>
      <c r="O499" s="326"/>
      <c r="P499" s="327"/>
      <c r="Q499" s="327"/>
      <c r="R499" s="327"/>
      <c r="S499" s="327"/>
      <c r="T499" s="327"/>
      <c r="U499" s="327"/>
      <c r="V499" s="327"/>
      <c r="W499" s="327"/>
      <c r="X499" s="327"/>
      <c r="Y499" s="328"/>
      <c r="Z499" s="236"/>
      <c r="AA499" s="129"/>
    </row>
    <row r="500" spans="1:27" ht="20.100000000000001" customHeight="1" x14ac:dyDescent="0.15">
      <c r="A500" s="94"/>
      <c r="B500" s="94"/>
      <c r="C500" s="119"/>
      <c r="D500" s="206"/>
      <c r="E500" s="319"/>
      <c r="F500" s="320"/>
      <c r="G500" s="321"/>
      <c r="H500" s="329" t="s">
        <v>364</v>
      </c>
      <c r="I500" s="323"/>
      <c r="J500" s="323"/>
      <c r="K500" s="324"/>
      <c r="L500" s="324"/>
      <c r="M500" s="325"/>
      <c r="N500" s="3"/>
      <c r="O500" s="326"/>
      <c r="P500" s="327"/>
      <c r="Q500" s="327"/>
      <c r="R500" s="327"/>
      <c r="S500" s="327"/>
      <c r="T500" s="327"/>
      <c r="U500" s="327"/>
      <c r="V500" s="327"/>
      <c r="W500" s="327"/>
      <c r="X500" s="327"/>
      <c r="Y500" s="328"/>
      <c r="Z500" s="236"/>
      <c r="AA500" s="129"/>
    </row>
    <row r="501" spans="1:27" ht="20.100000000000001" customHeight="1" x14ac:dyDescent="0.15">
      <c r="A501" s="94"/>
      <c r="B501" s="94"/>
      <c r="C501" s="119"/>
      <c r="D501" s="206"/>
      <c r="E501" s="319"/>
      <c r="F501" s="320"/>
      <c r="G501" s="321"/>
      <c r="H501" s="329" t="s">
        <v>365</v>
      </c>
      <c r="I501" s="323"/>
      <c r="J501" s="323"/>
      <c r="K501" s="324"/>
      <c r="L501" s="324"/>
      <c r="M501" s="325"/>
      <c r="N501" s="3"/>
      <c r="O501" s="326"/>
      <c r="P501" s="327"/>
      <c r="Q501" s="327"/>
      <c r="R501" s="327"/>
      <c r="S501" s="327"/>
      <c r="T501" s="327"/>
      <c r="U501" s="327"/>
      <c r="V501" s="327"/>
      <c r="W501" s="327"/>
      <c r="X501" s="327"/>
      <c r="Y501" s="328"/>
      <c r="Z501" s="236"/>
      <c r="AA501" s="129"/>
    </row>
    <row r="502" spans="1:27" ht="20.100000000000001" customHeight="1" x14ac:dyDescent="0.15">
      <c r="A502" s="94"/>
      <c r="B502" s="94"/>
      <c r="C502" s="119"/>
      <c r="D502" s="206"/>
      <c r="E502" s="319"/>
      <c r="F502" s="320"/>
      <c r="G502" s="321"/>
      <c r="H502" s="329" t="s">
        <v>366</v>
      </c>
      <c r="I502" s="323"/>
      <c r="J502" s="323"/>
      <c r="K502" s="324"/>
      <c r="L502" s="324"/>
      <c r="M502" s="325"/>
      <c r="N502" s="3"/>
      <c r="O502" s="326"/>
      <c r="P502" s="327"/>
      <c r="Q502" s="327"/>
      <c r="R502" s="327"/>
      <c r="S502" s="327"/>
      <c r="T502" s="327"/>
      <c r="U502" s="327"/>
      <c r="V502" s="327"/>
      <c r="W502" s="327"/>
      <c r="X502" s="327"/>
      <c r="Y502" s="328"/>
      <c r="Z502" s="236"/>
      <c r="AA502" s="129"/>
    </row>
    <row r="503" spans="1:27" ht="20.100000000000001" customHeight="1" x14ac:dyDescent="0.15">
      <c r="A503" s="94"/>
      <c r="B503" s="94"/>
      <c r="C503" s="119"/>
      <c r="D503" s="206"/>
      <c r="E503" s="319"/>
      <c r="F503" s="320"/>
      <c r="G503" s="321"/>
      <c r="H503" s="329" t="s">
        <v>367</v>
      </c>
      <c r="I503" s="323"/>
      <c r="J503" s="323"/>
      <c r="K503" s="324"/>
      <c r="L503" s="324"/>
      <c r="M503" s="325"/>
      <c r="N503" s="3"/>
      <c r="O503" s="326"/>
      <c r="P503" s="327"/>
      <c r="Q503" s="327"/>
      <c r="R503" s="327"/>
      <c r="S503" s="327"/>
      <c r="T503" s="327"/>
      <c r="U503" s="327"/>
      <c r="V503" s="327"/>
      <c r="W503" s="327"/>
      <c r="X503" s="327"/>
      <c r="Y503" s="328"/>
      <c r="Z503" s="236"/>
      <c r="AA503" s="129"/>
    </row>
    <row r="504" spans="1:27" ht="20.100000000000001" customHeight="1" x14ac:dyDescent="0.15">
      <c r="A504" s="94"/>
      <c r="B504" s="94"/>
      <c r="C504" s="119"/>
      <c r="D504" s="206"/>
      <c r="E504" s="319"/>
      <c r="F504" s="320"/>
      <c r="G504" s="321"/>
      <c r="H504" s="329" t="s">
        <v>368</v>
      </c>
      <c r="I504" s="323"/>
      <c r="J504" s="323"/>
      <c r="K504" s="324"/>
      <c r="L504" s="324"/>
      <c r="M504" s="325"/>
      <c r="N504" s="3"/>
      <c r="O504" s="326"/>
      <c r="P504" s="327"/>
      <c r="Q504" s="327"/>
      <c r="R504" s="327"/>
      <c r="S504" s="327"/>
      <c r="T504" s="327"/>
      <c r="U504" s="327"/>
      <c r="V504" s="327"/>
      <c r="W504" s="327"/>
      <c r="X504" s="327"/>
      <c r="Y504" s="328"/>
      <c r="Z504" s="236"/>
      <c r="AA504" s="129"/>
    </row>
    <row r="505" spans="1:27" ht="20.100000000000001" customHeight="1" x14ac:dyDescent="0.15">
      <c r="A505" s="94"/>
      <c r="B505" s="94"/>
      <c r="C505" s="119"/>
      <c r="D505" s="206"/>
      <c r="E505" s="319"/>
      <c r="F505" s="320"/>
      <c r="G505" s="321"/>
      <c r="H505" s="329" t="s">
        <v>369</v>
      </c>
      <c r="I505" s="323"/>
      <c r="J505" s="323"/>
      <c r="K505" s="324"/>
      <c r="L505" s="324"/>
      <c r="M505" s="325"/>
      <c r="N505" s="3"/>
      <c r="O505" s="326"/>
      <c r="P505" s="327"/>
      <c r="Q505" s="327"/>
      <c r="R505" s="327"/>
      <c r="S505" s="327"/>
      <c r="T505" s="327"/>
      <c r="U505" s="327"/>
      <c r="V505" s="327"/>
      <c r="W505" s="327"/>
      <c r="X505" s="327"/>
      <c r="Y505" s="328"/>
      <c r="Z505" s="236"/>
      <c r="AA505" s="129"/>
    </row>
    <row r="506" spans="1:27" ht="20.100000000000001" customHeight="1" x14ac:dyDescent="0.15">
      <c r="A506" s="94"/>
      <c r="B506" s="94"/>
      <c r="C506" s="119"/>
      <c r="D506" s="206"/>
      <c r="E506" s="319"/>
      <c r="F506" s="320"/>
      <c r="G506" s="321"/>
      <c r="H506" s="329" t="s">
        <v>370</v>
      </c>
      <c r="I506" s="323"/>
      <c r="J506" s="323"/>
      <c r="K506" s="324"/>
      <c r="L506" s="324"/>
      <c r="M506" s="325"/>
      <c r="N506" s="3"/>
      <c r="O506" s="326"/>
      <c r="P506" s="327"/>
      <c r="Q506" s="327"/>
      <c r="R506" s="327"/>
      <c r="S506" s="327"/>
      <c r="T506" s="327"/>
      <c r="U506" s="327"/>
      <c r="V506" s="327"/>
      <c r="W506" s="327"/>
      <c r="X506" s="327"/>
      <c r="Y506" s="328"/>
      <c r="Z506" s="236"/>
      <c r="AA506" s="129"/>
    </row>
    <row r="507" spans="1:27" ht="20.100000000000001" customHeight="1" x14ac:dyDescent="0.15">
      <c r="A507" s="94"/>
      <c r="B507" s="94"/>
      <c r="C507" s="119"/>
      <c r="D507" s="206"/>
      <c r="E507" s="319"/>
      <c r="F507" s="320"/>
      <c r="G507" s="321"/>
      <c r="H507" s="329" t="s">
        <v>371</v>
      </c>
      <c r="I507" s="323"/>
      <c r="J507" s="323"/>
      <c r="K507" s="324"/>
      <c r="L507" s="324"/>
      <c r="M507" s="325"/>
      <c r="N507" s="3"/>
      <c r="O507" s="326"/>
      <c r="P507" s="327"/>
      <c r="Q507" s="327"/>
      <c r="R507" s="327"/>
      <c r="S507" s="327"/>
      <c r="T507" s="327"/>
      <c r="U507" s="327"/>
      <c r="V507" s="327"/>
      <c r="W507" s="327"/>
      <c r="X507" s="327"/>
      <c r="Y507" s="328"/>
      <c r="Z507" s="236"/>
      <c r="AA507" s="129"/>
    </row>
    <row r="508" spans="1:27" ht="20.100000000000001" customHeight="1" x14ac:dyDescent="0.15">
      <c r="A508" s="94"/>
      <c r="B508" s="94"/>
      <c r="C508" s="119"/>
      <c r="D508" s="206"/>
      <c r="E508" s="319"/>
      <c r="F508" s="320"/>
      <c r="G508" s="321"/>
      <c r="H508" s="329" t="s">
        <v>372</v>
      </c>
      <c r="I508" s="323"/>
      <c r="J508" s="323"/>
      <c r="K508" s="324"/>
      <c r="L508" s="324"/>
      <c r="M508" s="325"/>
      <c r="N508" s="3"/>
      <c r="O508" s="326"/>
      <c r="P508" s="327"/>
      <c r="Q508" s="327"/>
      <c r="R508" s="327"/>
      <c r="S508" s="327"/>
      <c r="T508" s="327"/>
      <c r="U508" s="327"/>
      <c r="V508" s="327"/>
      <c r="W508" s="327"/>
      <c r="X508" s="327"/>
      <c r="Y508" s="328"/>
      <c r="Z508" s="236"/>
      <c r="AA508" s="129"/>
    </row>
    <row r="509" spans="1:27" ht="20.100000000000001" customHeight="1" x14ac:dyDescent="0.15">
      <c r="A509" s="94"/>
      <c r="B509" s="94"/>
      <c r="C509" s="119"/>
      <c r="D509" s="206"/>
      <c r="E509" s="319"/>
      <c r="F509" s="320"/>
      <c r="G509" s="321"/>
      <c r="H509" s="329" t="s">
        <v>373</v>
      </c>
      <c r="I509" s="323"/>
      <c r="J509" s="323"/>
      <c r="K509" s="324"/>
      <c r="L509" s="324"/>
      <c r="M509" s="325"/>
      <c r="N509" s="3"/>
      <c r="O509" s="330"/>
      <c r="P509" s="331"/>
      <c r="Q509" s="331"/>
      <c r="R509" s="331"/>
      <c r="S509" s="331"/>
      <c r="T509" s="331"/>
      <c r="U509" s="331"/>
      <c r="V509" s="331"/>
      <c r="W509" s="331"/>
      <c r="X509" s="331"/>
      <c r="Y509" s="332"/>
      <c r="Z509" s="236"/>
      <c r="AA509" s="129"/>
    </row>
    <row r="510" spans="1:27" ht="20.100000000000001" customHeight="1" x14ac:dyDescent="0.15">
      <c r="A510" s="94">
        <f>IFERROR(IF(AND($N510="○", TRIM($O510)=""),1001,0),3)</f>
        <v>0</v>
      </c>
      <c r="B510" s="94"/>
      <c r="C510" s="119"/>
      <c r="D510" s="206"/>
      <c r="E510" s="348"/>
      <c r="F510" s="349"/>
      <c r="G510" s="350"/>
      <c r="H510" s="351" t="s">
        <v>111</v>
      </c>
      <c r="I510" s="180"/>
      <c r="J510" s="180"/>
      <c r="K510" s="352"/>
      <c r="L510" s="352"/>
      <c r="M510" s="353"/>
      <c r="N510" s="1"/>
      <c r="O510" s="15"/>
      <c r="P510" s="10"/>
      <c r="Q510" s="10"/>
      <c r="R510" s="10"/>
      <c r="S510" s="10"/>
      <c r="T510" s="10"/>
      <c r="U510" s="10"/>
      <c r="V510" s="10"/>
      <c r="W510" s="10"/>
      <c r="X510" s="10"/>
      <c r="Y510" s="11"/>
      <c r="Z510" s="236"/>
      <c r="AA510" s="129"/>
    </row>
    <row r="511" spans="1:27" ht="20.100000000000001" customHeight="1" x14ac:dyDescent="0.15">
      <c r="A511" s="94"/>
      <c r="B511" s="94"/>
      <c r="C511" s="119"/>
      <c r="D511" s="206"/>
      <c r="E511" s="309" t="s">
        <v>374</v>
      </c>
      <c r="F511" s="310" t="s">
        <v>375</v>
      </c>
      <c r="G511" s="311"/>
      <c r="H511" s="347" t="s">
        <v>376</v>
      </c>
      <c r="I511" s="324"/>
      <c r="J511" s="324"/>
      <c r="K511" s="324"/>
      <c r="L511" s="324"/>
      <c r="M511" s="325"/>
      <c r="N511" s="4"/>
      <c r="O511" s="361"/>
      <c r="P511" s="362"/>
      <c r="Q511" s="362"/>
      <c r="R511" s="362"/>
      <c r="S511" s="362"/>
      <c r="T511" s="362"/>
      <c r="U511" s="362"/>
      <c r="V511" s="362"/>
      <c r="W511" s="362"/>
      <c r="X511" s="362"/>
      <c r="Y511" s="363"/>
      <c r="Z511" s="236"/>
      <c r="AA511" s="129"/>
    </row>
    <row r="512" spans="1:27" ht="20.100000000000001" customHeight="1" x14ac:dyDescent="0.15">
      <c r="A512" s="94">
        <f>IFERROR(IF(AND($N512="○", TRIM($O512)=""),1001,0),3)</f>
        <v>0</v>
      </c>
      <c r="B512" s="94"/>
      <c r="C512" s="119"/>
      <c r="D512" s="206"/>
      <c r="E512" s="319"/>
      <c r="F512" s="333"/>
      <c r="G512" s="334"/>
      <c r="H512" s="329" t="s">
        <v>111</v>
      </c>
      <c r="I512" s="323"/>
      <c r="J512" s="323"/>
      <c r="K512" s="324"/>
      <c r="L512" s="324"/>
      <c r="M512" s="325"/>
      <c r="N512" s="3"/>
      <c r="O512" s="17"/>
      <c r="P512" s="18"/>
      <c r="Q512" s="18"/>
      <c r="R512" s="18"/>
      <c r="S512" s="18"/>
      <c r="T512" s="18"/>
      <c r="U512" s="18"/>
      <c r="V512" s="18"/>
      <c r="W512" s="18"/>
      <c r="X512" s="18"/>
      <c r="Y512" s="22"/>
      <c r="Z512" s="236"/>
      <c r="AA512" s="129"/>
    </row>
    <row r="513" spans="1:27" ht="20.100000000000001" customHeight="1" x14ac:dyDescent="0.15">
      <c r="A513" s="94"/>
      <c r="B513" s="94"/>
      <c r="C513" s="119"/>
      <c r="D513" s="206"/>
      <c r="E513" s="319"/>
      <c r="F513" s="335" t="s">
        <v>377</v>
      </c>
      <c r="G513" s="336"/>
      <c r="H513" s="329" t="s">
        <v>378</v>
      </c>
      <c r="I513" s="323"/>
      <c r="J513" s="323"/>
      <c r="K513" s="324"/>
      <c r="L513" s="324"/>
      <c r="M513" s="325"/>
      <c r="N513" s="3"/>
      <c r="O513" s="337"/>
      <c r="P513" s="338"/>
      <c r="Q513" s="338"/>
      <c r="R513" s="338"/>
      <c r="S513" s="338"/>
      <c r="T513" s="338"/>
      <c r="U513" s="338"/>
      <c r="V513" s="338"/>
      <c r="W513" s="338"/>
      <c r="X513" s="338"/>
      <c r="Y513" s="339"/>
      <c r="Z513" s="236"/>
      <c r="AA513" s="129"/>
    </row>
    <row r="514" spans="1:27" ht="20.100000000000001" customHeight="1" x14ac:dyDescent="0.15">
      <c r="A514" s="94"/>
      <c r="B514" s="94"/>
      <c r="C514" s="119"/>
      <c r="D514" s="206"/>
      <c r="E514" s="319"/>
      <c r="F514" s="340"/>
      <c r="G514" s="341"/>
      <c r="H514" s="329" t="s">
        <v>379</v>
      </c>
      <c r="I514" s="323"/>
      <c r="J514" s="323"/>
      <c r="K514" s="324"/>
      <c r="L514" s="324"/>
      <c r="M514" s="325"/>
      <c r="N514" s="3"/>
      <c r="O514" s="326"/>
      <c r="P514" s="327"/>
      <c r="Q514" s="327"/>
      <c r="R514" s="327"/>
      <c r="S514" s="327"/>
      <c r="T514" s="327"/>
      <c r="U514" s="327"/>
      <c r="V514" s="327"/>
      <c r="W514" s="327"/>
      <c r="X514" s="327"/>
      <c r="Y514" s="328"/>
      <c r="Z514" s="236"/>
      <c r="AA514" s="129"/>
    </row>
    <row r="515" spans="1:27" ht="20.100000000000001" customHeight="1" x14ac:dyDescent="0.15">
      <c r="A515" s="94"/>
      <c r="B515" s="94"/>
      <c r="C515" s="119"/>
      <c r="D515" s="206"/>
      <c r="E515" s="319"/>
      <c r="F515" s="340"/>
      <c r="G515" s="341"/>
      <c r="H515" s="329" t="s">
        <v>380</v>
      </c>
      <c r="I515" s="323"/>
      <c r="J515" s="323"/>
      <c r="K515" s="324"/>
      <c r="L515" s="324"/>
      <c r="M515" s="325"/>
      <c r="N515" s="3"/>
      <c r="O515" s="326"/>
      <c r="P515" s="327"/>
      <c r="Q515" s="327"/>
      <c r="R515" s="327"/>
      <c r="S515" s="327"/>
      <c r="T515" s="327"/>
      <c r="U515" s="327"/>
      <c r="V515" s="327"/>
      <c r="W515" s="327"/>
      <c r="X515" s="327"/>
      <c r="Y515" s="328"/>
      <c r="Z515" s="236"/>
      <c r="AA515" s="129"/>
    </row>
    <row r="516" spans="1:27" ht="20.100000000000001" customHeight="1" x14ac:dyDescent="0.15">
      <c r="A516" s="94"/>
      <c r="B516" s="94"/>
      <c r="C516" s="119"/>
      <c r="D516" s="206"/>
      <c r="E516" s="319"/>
      <c r="F516" s="340"/>
      <c r="G516" s="341"/>
      <c r="H516" s="329" t="s">
        <v>381</v>
      </c>
      <c r="I516" s="323"/>
      <c r="J516" s="323"/>
      <c r="K516" s="324"/>
      <c r="L516" s="324"/>
      <c r="M516" s="325"/>
      <c r="N516" s="3"/>
      <c r="O516" s="326"/>
      <c r="P516" s="327"/>
      <c r="Q516" s="327"/>
      <c r="R516" s="327"/>
      <c r="S516" s="327"/>
      <c r="T516" s="327"/>
      <c r="U516" s="327"/>
      <c r="V516" s="327"/>
      <c r="W516" s="327"/>
      <c r="X516" s="327"/>
      <c r="Y516" s="328"/>
      <c r="Z516" s="236"/>
      <c r="AA516" s="129"/>
    </row>
    <row r="517" spans="1:27" ht="20.100000000000001" customHeight="1" x14ac:dyDescent="0.15">
      <c r="A517" s="94"/>
      <c r="B517" s="94"/>
      <c r="C517" s="119"/>
      <c r="D517" s="206"/>
      <c r="E517" s="319"/>
      <c r="F517" s="340"/>
      <c r="G517" s="341"/>
      <c r="H517" s="329" t="s">
        <v>382</v>
      </c>
      <c r="I517" s="323"/>
      <c r="J517" s="323"/>
      <c r="K517" s="324"/>
      <c r="L517" s="324"/>
      <c r="M517" s="325"/>
      <c r="N517" s="3"/>
      <c r="O517" s="326"/>
      <c r="P517" s="327"/>
      <c r="Q517" s="327"/>
      <c r="R517" s="327"/>
      <c r="S517" s="327"/>
      <c r="T517" s="327"/>
      <c r="U517" s="327"/>
      <c r="V517" s="327"/>
      <c r="W517" s="327"/>
      <c r="X517" s="327"/>
      <c r="Y517" s="328"/>
      <c r="Z517" s="236"/>
      <c r="AA517" s="129"/>
    </row>
    <row r="518" spans="1:27" ht="20.100000000000001" customHeight="1" x14ac:dyDescent="0.15">
      <c r="A518" s="94"/>
      <c r="B518" s="94"/>
      <c r="C518" s="119"/>
      <c r="D518" s="206"/>
      <c r="E518" s="319"/>
      <c r="F518" s="340"/>
      <c r="G518" s="341"/>
      <c r="H518" s="329" t="s">
        <v>383</v>
      </c>
      <c r="I518" s="323"/>
      <c r="J518" s="323"/>
      <c r="K518" s="324"/>
      <c r="L518" s="324"/>
      <c r="M518" s="325"/>
      <c r="N518" s="3"/>
      <c r="O518" s="326"/>
      <c r="P518" s="327"/>
      <c r="Q518" s="327"/>
      <c r="R518" s="327"/>
      <c r="S518" s="327"/>
      <c r="T518" s="327"/>
      <c r="U518" s="327"/>
      <c r="V518" s="327"/>
      <c r="W518" s="327"/>
      <c r="X518" s="327"/>
      <c r="Y518" s="328"/>
      <c r="Z518" s="236"/>
      <c r="AA518" s="129"/>
    </row>
    <row r="519" spans="1:27" ht="20.100000000000001" customHeight="1" x14ac:dyDescent="0.15">
      <c r="A519" s="94"/>
      <c r="B519" s="94"/>
      <c r="C519" s="119"/>
      <c r="D519" s="206"/>
      <c r="E519" s="319"/>
      <c r="F519" s="340"/>
      <c r="G519" s="341"/>
      <c r="H519" s="329" t="s">
        <v>384</v>
      </c>
      <c r="I519" s="323"/>
      <c r="J519" s="323"/>
      <c r="K519" s="324"/>
      <c r="L519" s="324"/>
      <c r="M519" s="325"/>
      <c r="N519" s="3"/>
      <c r="O519" s="330"/>
      <c r="P519" s="331"/>
      <c r="Q519" s="331"/>
      <c r="R519" s="331"/>
      <c r="S519" s="331"/>
      <c r="T519" s="331"/>
      <c r="U519" s="331"/>
      <c r="V519" s="331"/>
      <c r="W519" s="331"/>
      <c r="X519" s="331"/>
      <c r="Y519" s="332"/>
      <c r="Z519" s="236"/>
      <c r="AA519" s="129"/>
    </row>
    <row r="520" spans="1:27" ht="20.100000000000001" customHeight="1" x14ac:dyDescent="0.15">
      <c r="A520" s="94">
        <f>IFERROR(IF(AND($N520="○", TRIM($O520)=""),1001,0),3)</f>
        <v>0</v>
      </c>
      <c r="B520" s="94"/>
      <c r="C520" s="119"/>
      <c r="D520" s="206"/>
      <c r="E520" s="319"/>
      <c r="F520" s="342"/>
      <c r="G520" s="343"/>
      <c r="H520" s="329" t="s">
        <v>111</v>
      </c>
      <c r="I520" s="323"/>
      <c r="J520" s="323"/>
      <c r="K520" s="324"/>
      <c r="L520" s="324"/>
      <c r="M520" s="325"/>
      <c r="N520" s="3"/>
      <c r="O520" s="17"/>
      <c r="P520" s="18"/>
      <c r="Q520" s="18"/>
      <c r="R520" s="18"/>
      <c r="S520" s="18"/>
      <c r="T520" s="18"/>
      <c r="U520" s="18"/>
      <c r="V520" s="18"/>
      <c r="W520" s="18"/>
      <c r="X520" s="18"/>
      <c r="Y520" s="22"/>
      <c r="Z520" s="236"/>
      <c r="AA520" s="129"/>
    </row>
    <row r="521" spans="1:27" ht="20.100000000000001" customHeight="1" x14ac:dyDescent="0.15">
      <c r="A521" s="94"/>
      <c r="B521" s="94"/>
      <c r="C521" s="119"/>
      <c r="D521" s="206"/>
      <c r="E521" s="319"/>
      <c r="F521" s="344" t="s">
        <v>385</v>
      </c>
      <c r="G521" s="345"/>
      <c r="H521" s="329" t="s">
        <v>386</v>
      </c>
      <c r="I521" s="323"/>
      <c r="J521" s="323"/>
      <c r="K521" s="324"/>
      <c r="L521" s="324"/>
      <c r="M521" s="325"/>
      <c r="N521" s="3"/>
      <c r="O521" s="337"/>
      <c r="P521" s="338"/>
      <c r="Q521" s="338"/>
      <c r="R521" s="338"/>
      <c r="S521" s="338"/>
      <c r="T521" s="338"/>
      <c r="U521" s="338"/>
      <c r="V521" s="338"/>
      <c r="W521" s="338"/>
      <c r="X521" s="338"/>
      <c r="Y521" s="339"/>
      <c r="Z521" s="236"/>
      <c r="AA521" s="129"/>
    </row>
    <row r="522" spans="1:27" ht="20.100000000000001" customHeight="1" x14ac:dyDescent="0.15">
      <c r="A522" s="94"/>
      <c r="B522" s="94"/>
      <c r="C522" s="119"/>
      <c r="D522" s="206"/>
      <c r="E522" s="319"/>
      <c r="F522" s="320"/>
      <c r="G522" s="321"/>
      <c r="H522" s="329" t="s">
        <v>387</v>
      </c>
      <c r="I522" s="323"/>
      <c r="J522" s="323"/>
      <c r="K522" s="324"/>
      <c r="L522" s="324"/>
      <c r="M522" s="325"/>
      <c r="N522" s="3"/>
      <c r="O522" s="326"/>
      <c r="P522" s="327"/>
      <c r="Q522" s="327"/>
      <c r="R522" s="327"/>
      <c r="S522" s="327"/>
      <c r="T522" s="327"/>
      <c r="U522" s="327"/>
      <c r="V522" s="327"/>
      <c r="W522" s="327"/>
      <c r="X522" s="327"/>
      <c r="Y522" s="328"/>
      <c r="Z522" s="236"/>
      <c r="AA522" s="129"/>
    </row>
    <row r="523" spans="1:27" ht="20.100000000000001" customHeight="1" x14ac:dyDescent="0.15">
      <c r="A523" s="94"/>
      <c r="B523" s="94"/>
      <c r="C523" s="119"/>
      <c r="D523" s="206"/>
      <c r="E523" s="319"/>
      <c r="F523" s="320"/>
      <c r="G523" s="321"/>
      <c r="H523" s="329" t="s">
        <v>388</v>
      </c>
      <c r="I523" s="323"/>
      <c r="J523" s="323"/>
      <c r="K523" s="324"/>
      <c r="L523" s="324"/>
      <c r="M523" s="325"/>
      <c r="N523" s="3"/>
      <c r="O523" s="326"/>
      <c r="P523" s="327"/>
      <c r="Q523" s="327"/>
      <c r="R523" s="327"/>
      <c r="S523" s="327"/>
      <c r="T523" s="327"/>
      <c r="U523" s="327"/>
      <c r="V523" s="327"/>
      <c r="W523" s="327"/>
      <c r="X523" s="327"/>
      <c r="Y523" s="328"/>
      <c r="Z523" s="236"/>
      <c r="AA523" s="129"/>
    </row>
    <row r="524" spans="1:27" ht="20.100000000000001" customHeight="1" x14ac:dyDescent="0.15">
      <c r="A524" s="94"/>
      <c r="B524" s="94"/>
      <c r="C524" s="119"/>
      <c r="D524" s="206"/>
      <c r="E524" s="319"/>
      <c r="F524" s="320"/>
      <c r="G524" s="321"/>
      <c r="H524" s="329" t="s">
        <v>389</v>
      </c>
      <c r="I524" s="323"/>
      <c r="J524" s="323"/>
      <c r="K524" s="324"/>
      <c r="L524" s="324"/>
      <c r="M524" s="325"/>
      <c r="N524" s="3"/>
      <c r="O524" s="326"/>
      <c r="P524" s="327"/>
      <c r="Q524" s="327"/>
      <c r="R524" s="327"/>
      <c r="S524" s="327"/>
      <c r="T524" s="327"/>
      <c r="U524" s="327"/>
      <c r="V524" s="327"/>
      <c r="W524" s="327"/>
      <c r="X524" s="327"/>
      <c r="Y524" s="328"/>
      <c r="Z524" s="236"/>
      <c r="AA524" s="129"/>
    </row>
    <row r="525" spans="1:27" ht="20.100000000000001" customHeight="1" x14ac:dyDescent="0.15">
      <c r="A525" s="94"/>
      <c r="B525" s="94"/>
      <c r="C525" s="119"/>
      <c r="D525" s="206"/>
      <c r="E525" s="319"/>
      <c r="F525" s="320"/>
      <c r="G525" s="321"/>
      <c r="H525" s="329" t="s">
        <v>390</v>
      </c>
      <c r="I525" s="323"/>
      <c r="J525" s="323"/>
      <c r="K525" s="324"/>
      <c r="L525" s="324"/>
      <c r="M525" s="325"/>
      <c r="N525" s="3"/>
      <c r="O525" s="326"/>
      <c r="P525" s="327"/>
      <c r="Q525" s="327"/>
      <c r="R525" s="327"/>
      <c r="S525" s="327"/>
      <c r="T525" s="327"/>
      <c r="U525" s="327"/>
      <c r="V525" s="327"/>
      <c r="W525" s="327"/>
      <c r="X525" s="327"/>
      <c r="Y525" s="328"/>
      <c r="Z525" s="236"/>
      <c r="AA525" s="129"/>
    </row>
    <row r="526" spans="1:27" ht="20.100000000000001" customHeight="1" x14ac:dyDescent="0.15">
      <c r="A526" s="94"/>
      <c r="B526" s="94"/>
      <c r="C526" s="119"/>
      <c r="D526" s="206"/>
      <c r="E526" s="319"/>
      <c r="F526" s="320"/>
      <c r="G526" s="321"/>
      <c r="H526" s="329" t="s">
        <v>391</v>
      </c>
      <c r="I526" s="323"/>
      <c r="J526" s="323"/>
      <c r="K526" s="324"/>
      <c r="L526" s="324"/>
      <c r="M526" s="325"/>
      <c r="N526" s="3"/>
      <c r="O526" s="330"/>
      <c r="P526" s="331"/>
      <c r="Q526" s="331"/>
      <c r="R526" s="331"/>
      <c r="S526" s="331"/>
      <c r="T526" s="331"/>
      <c r="U526" s="331"/>
      <c r="V526" s="331"/>
      <c r="W526" s="331"/>
      <c r="X526" s="331"/>
      <c r="Y526" s="332"/>
      <c r="Z526" s="236"/>
      <c r="AA526" s="129"/>
    </row>
    <row r="527" spans="1:27" ht="20.100000000000001" customHeight="1" x14ac:dyDescent="0.15">
      <c r="A527" s="94">
        <f>IFERROR(IF(AND($N527="○", TRIM($O527)=""),1001,0),3)</f>
        <v>0</v>
      </c>
      <c r="B527" s="94"/>
      <c r="C527" s="119"/>
      <c r="D527" s="206"/>
      <c r="E527" s="348"/>
      <c r="F527" s="349"/>
      <c r="G527" s="350"/>
      <c r="H527" s="351" t="s">
        <v>111</v>
      </c>
      <c r="I527" s="180"/>
      <c r="J527" s="180"/>
      <c r="K527" s="352"/>
      <c r="L527" s="352"/>
      <c r="M527" s="353"/>
      <c r="N527" s="1"/>
      <c r="O527" s="15"/>
      <c r="P527" s="10"/>
      <c r="Q527" s="10"/>
      <c r="R527" s="10"/>
      <c r="S527" s="10"/>
      <c r="T527" s="10"/>
      <c r="U527" s="10"/>
      <c r="V527" s="10"/>
      <c r="W527" s="10"/>
      <c r="X527" s="10"/>
      <c r="Y527" s="11"/>
      <c r="Z527" s="236"/>
      <c r="AA527" s="129"/>
    </row>
    <row r="528" spans="1:27" ht="20.100000000000001" customHeight="1" x14ac:dyDescent="0.15">
      <c r="A528" s="94"/>
      <c r="B528" s="94"/>
      <c r="C528" s="119"/>
      <c r="D528" s="206"/>
      <c r="E528" s="356" t="s">
        <v>392</v>
      </c>
      <c r="F528" s="357" t="s">
        <v>393</v>
      </c>
      <c r="G528" s="358"/>
      <c r="H528" s="347" t="s">
        <v>394</v>
      </c>
      <c r="I528" s="324"/>
      <c r="J528" s="324"/>
      <c r="K528" s="324"/>
      <c r="L528" s="324"/>
      <c r="M528" s="325"/>
      <c r="N528" s="4"/>
      <c r="O528" s="316"/>
      <c r="P528" s="317"/>
      <c r="Q528" s="317"/>
      <c r="R528" s="317"/>
      <c r="S528" s="317"/>
      <c r="T528" s="317"/>
      <c r="U528" s="317"/>
      <c r="V528" s="317"/>
      <c r="W528" s="317"/>
      <c r="X528" s="317"/>
      <c r="Y528" s="318"/>
      <c r="Z528" s="236"/>
      <c r="AA528" s="129"/>
    </row>
    <row r="529" spans="1:27" ht="20.100000000000001" customHeight="1" x14ac:dyDescent="0.15">
      <c r="A529" s="94"/>
      <c r="B529" s="94"/>
      <c r="C529" s="119"/>
      <c r="D529" s="206"/>
      <c r="E529" s="359"/>
      <c r="F529" s="340"/>
      <c r="G529" s="341"/>
      <c r="H529" s="347" t="s">
        <v>395</v>
      </c>
      <c r="I529" s="324"/>
      <c r="J529" s="324"/>
      <c r="K529" s="324"/>
      <c r="L529" s="324"/>
      <c r="M529" s="325"/>
      <c r="N529" s="3"/>
      <c r="O529" s="330"/>
      <c r="P529" s="331"/>
      <c r="Q529" s="331"/>
      <c r="R529" s="331"/>
      <c r="S529" s="331"/>
      <c r="T529" s="331"/>
      <c r="U529" s="331"/>
      <c r="V529" s="331"/>
      <c r="W529" s="331"/>
      <c r="X529" s="331"/>
      <c r="Y529" s="332"/>
      <c r="Z529" s="236"/>
      <c r="AA529" s="129"/>
    </row>
    <row r="530" spans="1:27" ht="20.100000000000001" customHeight="1" x14ac:dyDescent="0.15">
      <c r="A530" s="94">
        <f>IFERROR(IF(AND($N530="○", TRIM($O530)=""),1001,0),3)</f>
        <v>0</v>
      </c>
      <c r="B530" s="94"/>
      <c r="C530" s="119"/>
      <c r="D530" s="206"/>
      <c r="E530" s="359"/>
      <c r="F530" s="342"/>
      <c r="G530" s="343"/>
      <c r="H530" s="329" t="s">
        <v>111</v>
      </c>
      <c r="I530" s="323"/>
      <c r="J530" s="323"/>
      <c r="K530" s="324"/>
      <c r="L530" s="324"/>
      <c r="M530" s="325"/>
      <c r="N530" s="3"/>
      <c r="O530" s="17"/>
      <c r="P530" s="18"/>
      <c r="Q530" s="18"/>
      <c r="R530" s="18"/>
      <c r="S530" s="18"/>
      <c r="T530" s="18"/>
      <c r="U530" s="18"/>
      <c r="V530" s="18"/>
      <c r="W530" s="18"/>
      <c r="X530" s="18"/>
      <c r="Y530" s="22"/>
      <c r="Z530" s="236"/>
      <c r="AA530" s="129"/>
    </row>
    <row r="531" spans="1:27" ht="20.100000000000001" customHeight="1" x14ac:dyDescent="0.15">
      <c r="A531" s="94"/>
      <c r="B531" s="94"/>
      <c r="C531" s="119"/>
      <c r="D531" s="206"/>
      <c r="E531" s="359"/>
      <c r="F531" s="335" t="s">
        <v>396</v>
      </c>
      <c r="G531" s="336"/>
      <c r="H531" s="329" t="s">
        <v>397</v>
      </c>
      <c r="I531" s="323"/>
      <c r="J531" s="323"/>
      <c r="K531" s="324"/>
      <c r="L531" s="324"/>
      <c r="M531" s="325"/>
      <c r="N531" s="3"/>
      <c r="O531" s="337"/>
      <c r="P531" s="338"/>
      <c r="Q531" s="338"/>
      <c r="R531" s="338"/>
      <c r="S531" s="338"/>
      <c r="T531" s="338"/>
      <c r="U531" s="338"/>
      <c r="V531" s="338"/>
      <c r="W531" s="338"/>
      <c r="X531" s="338"/>
      <c r="Y531" s="339"/>
      <c r="Z531" s="236"/>
      <c r="AA531" s="129"/>
    </row>
    <row r="532" spans="1:27" ht="20.100000000000001" customHeight="1" x14ac:dyDescent="0.15">
      <c r="A532" s="94"/>
      <c r="B532" s="94"/>
      <c r="C532" s="119"/>
      <c r="D532" s="206"/>
      <c r="E532" s="359"/>
      <c r="F532" s="340"/>
      <c r="G532" s="341"/>
      <c r="H532" s="329" t="s">
        <v>398</v>
      </c>
      <c r="I532" s="323"/>
      <c r="J532" s="323"/>
      <c r="K532" s="324"/>
      <c r="L532" s="324"/>
      <c r="M532" s="325"/>
      <c r="N532" s="3"/>
      <c r="O532" s="326"/>
      <c r="P532" s="327"/>
      <c r="Q532" s="327"/>
      <c r="R532" s="327"/>
      <c r="S532" s="327"/>
      <c r="T532" s="327"/>
      <c r="U532" s="327"/>
      <c r="V532" s="327"/>
      <c r="W532" s="327"/>
      <c r="X532" s="327"/>
      <c r="Y532" s="328"/>
      <c r="Z532" s="236"/>
      <c r="AA532" s="129"/>
    </row>
    <row r="533" spans="1:27" ht="20.100000000000001" customHeight="1" x14ac:dyDescent="0.15">
      <c r="A533" s="94"/>
      <c r="B533" s="94"/>
      <c r="C533" s="119"/>
      <c r="D533" s="206"/>
      <c r="E533" s="359"/>
      <c r="F533" s="340"/>
      <c r="G533" s="341"/>
      <c r="H533" s="329" t="s">
        <v>399</v>
      </c>
      <c r="I533" s="323"/>
      <c r="J533" s="323"/>
      <c r="K533" s="324"/>
      <c r="L533" s="324"/>
      <c r="M533" s="325"/>
      <c r="N533" s="3"/>
      <c r="O533" s="330"/>
      <c r="P533" s="331"/>
      <c r="Q533" s="331"/>
      <c r="R533" s="331"/>
      <c r="S533" s="331"/>
      <c r="T533" s="331"/>
      <c r="U533" s="331"/>
      <c r="V533" s="331"/>
      <c r="W533" s="331"/>
      <c r="X533" s="331"/>
      <c r="Y533" s="332"/>
      <c r="Z533" s="236"/>
      <c r="AA533" s="129"/>
    </row>
    <row r="534" spans="1:27" ht="20.100000000000001" customHeight="1" x14ac:dyDescent="0.15">
      <c r="A534" s="94">
        <f>IFERROR(IF(AND($N534="○", TRIM($O534)=""),1001,0),3)</f>
        <v>0</v>
      </c>
      <c r="B534" s="94"/>
      <c r="C534" s="119"/>
      <c r="D534" s="206"/>
      <c r="E534" s="359"/>
      <c r="F534" s="342"/>
      <c r="G534" s="343"/>
      <c r="H534" s="329" t="s">
        <v>111</v>
      </c>
      <c r="I534" s="323"/>
      <c r="J534" s="323"/>
      <c r="K534" s="324"/>
      <c r="L534" s="324"/>
      <c r="M534" s="325"/>
      <c r="N534" s="3"/>
      <c r="O534" s="17"/>
      <c r="P534" s="18"/>
      <c r="Q534" s="18"/>
      <c r="R534" s="18"/>
      <c r="S534" s="18"/>
      <c r="T534" s="18"/>
      <c r="U534" s="18"/>
      <c r="V534" s="18"/>
      <c r="W534" s="18"/>
      <c r="X534" s="18"/>
      <c r="Y534" s="22"/>
      <c r="Z534" s="236"/>
      <c r="AA534" s="129"/>
    </row>
    <row r="535" spans="1:27" ht="20.100000000000001" customHeight="1" x14ac:dyDescent="0.15">
      <c r="A535" s="94"/>
      <c r="B535" s="94"/>
      <c r="C535" s="119"/>
      <c r="D535" s="206"/>
      <c r="E535" s="359"/>
      <c r="F535" s="344" t="s">
        <v>400</v>
      </c>
      <c r="G535" s="345"/>
      <c r="H535" s="347" t="s">
        <v>401</v>
      </c>
      <c r="I535" s="324"/>
      <c r="J535" s="324"/>
      <c r="K535" s="324"/>
      <c r="L535" s="324"/>
      <c r="M535" s="325"/>
      <c r="N535" s="3"/>
      <c r="O535" s="337"/>
      <c r="P535" s="338"/>
      <c r="Q535" s="338"/>
      <c r="R535" s="338"/>
      <c r="S535" s="338"/>
      <c r="T535" s="338"/>
      <c r="U535" s="338"/>
      <c r="V535" s="338"/>
      <c r="W535" s="338"/>
      <c r="X535" s="338"/>
      <c r="Y535" s="339"/>
      <c r="Z535" s="236"/>
      <c r="AA535" s="129"/>
    </row>
    <row r="536" spans="1:27" ht="20.100000000000001" customHeight="1" x14ac:dyDescent="0.15">
      <c r="A536" s="94"/>
      <c r="B536" s="94"/>
      <c r="C536" s="119"/>
      <c r="D536" s="206"/>
      <c r="E536" s="359"/>
      <c r="F536" s="320"/>
      <c r="G536" s="321"/>
      <c r="H536" s="347" t="s">
        <v>402</v>
      </c>
      <c r="I536" s="324"/>
      <c r="J536" s="324"/>
      <c r="K536" s="324"/>
      <c r="L536" s="324"/>
      <c r="M536" s="325"/>
      <c r="N536" s="3"/>
      <c r="O536" s="326"/>
      <c r="P536" s="327"/>
      <c r="Q536" s="327"/>
      <c r="R536" s="327"/>
      <c r="S536" s="327"/>
      <c r="T536" s="327"/>
      <c r="U536" s="327"/>
      <c r="V536" s="327"/>
      <c r="W536" s="327"/>
      <c r="X536" s="327"/>
      <c r="Y536" s="328"/>
      <c r="Z536" s="236"/>
      <c r="AA536" s="129"/>
    </row>
    <row r="537" spans="1:27" ht="20.100000000000001" customHeight="1" x14ac:dyDescent="0.15">
      <c r="A537" s="94"/>
      <c r="B537" s="94"/>
      <c r="C537" s="119"/>
      <c r="D537" s="206"/>
      <c r="E537" s="359"/>
      <c r="F537" s="320"/>
      <c r="G537" s="321"/>
      <c r="H537" s="347" t="s">
        <v>403</v>
      </c>
      <c r="I537" s="324"/>
      <c r="J537" s="324"/>
      <c r="K537" s="324"/>
      <c r="L537" s="324"/>
      <c r="M537" s="325"/>
      <c r="N537" s="3"/>
      <c r="O537" s="326"/>
      <c r="P537" s="327"/>
      <c r="Q537" s="327"/>
      <c r="R537" s="327"/>
      <c r="S537" s="327"/>
      <c r="T537" s="327"/>
      <c r="U537" s="327"/>
      <c r="V537" s="327"/>
      <c r="W537" s="327"/>
      <c r="X537" s="327"/>
      <c r="Y537" s="328"/>
      <c r="Z537" s="236"/>
      <c r="AA537" s="129"/>
    </row>
    <row r="538" spans="1:27" ht="20.100000000000001" customHeight="1" x14ac:dyDescent="0.15">
      <c r="A538" s="94"/>
      <c r="B538" s="94"/>
      <c r="C538" s="119"/>
      <c r="D538" s="206"/>
      <c r="E538" s="359"/>
      <c r="F538" s="320"/>
      <c r="G538" s="321"/>
      <c r="H538" s="347" t="s">
        <v>404</v>
      </c>
      <c r="I538" s="324"/>
      <c r="J538" s="324"/>
      <c r="K538" s="324"/>
      <c r="L538" s="324"/>
      <c r="M538" s="325"/>
      <c r="N538" s="3"/>
      <c r="O538" s="326"/>
      <c r="P538" s="327"/>
      <c r="Q538" s="327"/>
      <c r="R538" s="327"/>
      <c r="S538" s="327"/>
      <c r="T538" s="327"/>
      <c r="U538" s="327"/>
      <c r="V538" s="327"/>
      <c r="W538" s="327"/>
      <c r="X538" s="327"/>
      <c r="Y538" s="328"/>
      <c r="Z538" s="236"/>
      <c r="AA538" s="129"/>
    </row>
    <row r="539" spans="1:27" ht="20.100000000000001" customHeight="1" x14ac:dyDescent="0.15">
      <c r="A539" s="94"/>
      <c r="B539" s="94"/>
      <c r="C539" s="119"/>
      <c r="D539" s="206"/>
      <c r="E539" s="359"/>
      <c r="F539" s="320"/>
      <c r="G539" s="321"/>
      <c r="H539" s="347" t="s">
        <v>405</v>
      </c>
      <c r="I539" s="324"/>
      <c r="J539" s="324"/>
      <c r="K539" s="324"/>
      <c r="L539" s="324"/>
      <c r="M539" s="325"/>
      <c r="N539" s="3"/>
      <c r="O539" s="326"/>
      <c r="P539" s="327"/>
      <c r="Q539" s="327"/>
      <c r="R539" s="327"/>
      <c r="S539" s="327"/>
      <c r="T539" s="327"/>
      <c r="U539" s="327"/>
      <c r="V539" s="327"/>
      <c r="W539" s="327"/>
      <c r="X539" s="327"/>
      <c r="Y539" s="328"/>
      <c r="Z539" s="236"/>
      <c r="AA539" s="129"/>
    </row>
    <row r="540" spans="1:27" ht="20.100000000000001" customHeight="1" x14ac:dyDescent="0.15">
      <c r="A540" s="94"/>
      <c r="B540" s="94"/>
      <c r="C540" s="119"/>
      <c r="D540" s="206"/>
      <c r="E540" s="359"/>
      <c r="F540" s="320"/>
      <c r="G540" s="321"/>
      <c r="H540" s="347" t="s">
        <v>406</v>
      </c>
      <c r="I540" s="324"/>
      <c r="J540" s="324"/>
      <c r="K540" s="324"/>
      <c r="L540" s="324"/>
      <c r="M540" s="325"/>
      <c r="N540" s="3"/>
      <c r="O540" s="330"/>
      <c r="P540" s="331"/>
      <c r="Q540" s="331"/>
      <c r="R540" s="331"/>
      <c r="S540" s="331"/>
      <c r="T540" s="331"/>
      <c r="U540" s="331"/>
      <c r="V540" s="331"/>
      <c r="W540" s="331"/>
      <c r="X540" s="331"/>
      <c r="Y540" s="332"/>
      <c r="Z540" s="236"/>
      <c r="AA540" s="129"/>
    </row>
    <row r="541" spans="1:27" ht="20.100000000000001" customHeight="1" x14ac:dyDescent="0.15">
      <c r="A541" s="94">
        <f>IFERROR(IF(AND($N541="○", TRIM($O541)=""),1001,0),3)</f>
        <v>0</v>
      </c>
      <c r="B541" s="94"/>
      <c r="C541" s="119"/>
      <c r="D541" s="206"/>
      <c r="E541" s="359"/>
      <c r="F541" s="333"/>
      <c r="G541" s="334"/>
      <c r="H541" s="329" t="s">
        <v>111</v>
      </c>
      <c r="I541" s="323"/>
      <c r="J541" s="323"/>
      <c r="K541" s="324"/>
      <c r="L541" s="324"/>
      <c r="M541" s="325"/>
      <c r="N541" s="3"/>
      <c r="O541" s="17"/>
      <c r="P541" s="18"/>
      <c r="Q541" s="18"/>
      <c r="R541" s="18"/>
      <c r="S541" s="18"/>
      <c r="T541" s="18"/>
      <c r="U541" s="18"/>
      <c r="V541" s="18"/>
      <c r="W541" s="18"/>
      <c r="X541" s="18"/>
      <c r="Y541" s="22"/>
      <c r="Z541" s="236"/>
      <c r="AA541" s="129"/>
    </row>
    <row r="542" spans="1:27" ht="20.100000000000001" customHeight="1" x14ac:dyDescent="0.15">
      <c r="A542" s="94"/>
      <c r="B542" s="94"/>
      <c r="C542" s="119"/>
      <c r="D542" s="206"/>
      <c r="E542" s="359"/>
      <c r="F542" s="335" t="s">
        <v>407</v>
      </c>
      <c r="G542" s="336"/>
      <c r="H542" s="329" t="s">
        <v>408</v>
      </c>
      <c r="I542" s="323"/>
      <c r="J542" s="323"/>
      <c r="K542" s="324"/>
      <c r="L542" s="324"/>
      <c r="M542" s="325"/>
      <c r="N542" s="3"/>
      <c r="O542" s="337"/>
      <c r="P542" s="338"/>
      <c r="Q542" s="338"/>
      <c r="R542" s="338"/>
      <c r="S542" s="338"/>
      <c r="T542" s="338"/>
      <c r="U542" s="338"/>
      <c r="V542" s="338"/>
      <c r="W542" s="338"/>
      <c r="X542" s="338"/>
      <c r="Y542" s="339"/>
      <c r="Z542" s="236"/>
      <c r="AA542" s="129"/>
    </row>
    <row r="543" spans="1:27" ht="20.100000000000001" customHeight="1" x14ac:dyDescent="0.15">
      <c r="A543" s="94"/>
      <c r="B543" s="94"/>
      <c r="C543" s="119"/>
      <c r="D543" s="206"/>
      <c r="E543" s="359"/>
      <c r="F543" s="340"/>
      <c r="G543" s="341"/>
      <c r="H543" s="329" t="s">
        <v>409</v>
      </c>
      <c r="I543" s="323"/>
      <c r="J543" s="323"/>
      <c r="K543" s="324"/>
      <c r="L543" s="324"/>
      <c r="M543" s="325"/>
      <c r="N543" s="3"/>
      <c r="O543" s="326"/>
      <c r="P543" s="327"/>
      <c r="Q543" s="327"/>
      <c r="R543" s="327"/>
      <c r="S543" s="327"/>
      <c r="T543" s="327"/>
      <c r="U543" s="327"/>
      <c r="V543" s="327"/>
      <c r="W543" s="327"/>
      <c r="X543" s="327"/>
      <c r="Y543" s="328"/>
      <c r="Z543" s="236"/>
      <c r="AA543" s="129"/>
    </row>
    <row r="544" spans="1:27" ht="20.100000000000001" customHeight="1" x14ac:dyDescent="0.15">
      <c r="A544" s="94"/>
      <c r="B544" s="94"/>
      <c r="C544" s="119"/>
      <c r="D544" s="206"/>
      <c r="E544" s="359"/>
      <c r="F544" s="340"/>
      <c r="G544" s="341"/>
      <c r="H544" s="329" t="s">
        <v>410</v>
      </c>
      <c r="I544" s="323"/>
      <c r="J544" s="323"/>
      <c r="K544" s="324"/>
      <c r="L544" s="324"/>
      <c r="M544" s="325"/>
      <c r="N544" s="3"/>
      <c r="O544" s="326"/>
      <c r="P544" s="327"/>
      <c r="Q544" s="327"/>
      <c r="R544" s="327"/>
      <c r="S544" s="327"/>
      <c r="T544" s="327"/>
      <c r="U544" s="327"/>
      <c r="V544" s="327"/>
      <c r="W544" s="327"/>
      <c r="X544" s="327"/>
      <c r="Y544" s="328"/>
      <c r="Z544" s="236"/>
      <c r="AA544" s="129"/>
    </row>
    <row r="545" spans="1:27" ht="20.100000000000001" customHeight="1" x14ac:dyDescent="0.15">
      <c r="A545" s="94"/>
      <c r="B545" s="94"/>
      <c r="C545" s="119"/>
      <c r="D545" s="206"/>
      <c r="E545" s="359"/>
      <c r="F545" s="340"/>
      <c r="G545" s="341"/>
      <c r="H545" s="329" t="s">
        <v>411</v>
      </c>
      <c r="I545" s="323"/>
      <c r="J545" s="323"/>
      <c r="K545" s="324"/>
      <c r="L545" s="324"/>
      <c r="M545" s="325"/>
      <c r="N545" s="3"/>
      <c r="O545" s="326"/>
      <c r="P545" s="327"/>
      <c r="Q545" s="327"/>
      <c r="R545" s="327"/>
      <c r="S545" s="327"/>
      <c r="T545" s="327"/>
      <c r="U545" s="327"/>
      <c r="V545" s="327"/>
      <c r="W545" s="327"/>
      <c r="X545" s="327"/>
      <c r="Y545" s="328"/>
      <c r="Z545" s="236"/>
      <c r="AA545" s="129"/>
    </row>
    <row r="546" spans="1:27" ht="20.100000000000001" customHeight="1" x14ac:dyDescent="0.15">
      <c r="A546" s="94"/>
      <c r="B546" s="94"/>
      <c r="C546" s="119"/>
      <c r="D546" s="206"/>
      <c r="E546" s="359"/>
      <c r="F546" s="340"/>
      <c r="G546" s="341"/>
      <c r="H546" s="329" t="s">
        <v>412</v>
      </c>
      <c r="I546" s="323"/>
      <c r="J546" s="323"/>
      <c r="K546" s="324"/>
      <c r="L546" s="324"/>
      <c r="M546" s="325"/>
      <c r="N546" s="3"/>
      <c r="O546" s="326"/>
      <c r="P546" s="327"/>
      <c r="Q546" s="327"/>
      <c r="R546" s="327"/>
      <c r="S546" s="327"/>
      <c r="T546" s="327"/>
      <c r="U546" s="327"/>
      <c r="V546" s="327"/>
      <c r="W546" s="327"/>
      <c r="X546" s="327"/>
      <c r="Y546" s="328"/>
      <c r="Z546" s="236"/>
      <c r="AA546" s="129"/>
    </row>
    <row r="547" spans="1:27" ht="20.100000000000001" customHeight="1" x14ac:dyDescent="0.15">
      <c r="A547" s="94"/>
      <c r="B547" s="94"/>
      <c r="C547" s="119"/>
      <c r="D547" s="206"/>
      <c r="E547" s="359"/>
      <c r="F547" s="340"/>
      <c r="G547" s="341"/>
      <c r="H547" s="329" t="s">
        <v>413</v>
      </c>
      <c r="I547" s="323"/>
      <c r="J547" s="323"/>
      <c r="K547" s="324"/>
      <c r="L547" s="324"/>
      <c r="M547" s="325"/>
      <c r="N547" s="3"/>
      <c r="O547" s="326"/>
      <c r="P547" s="327"/>
      <c r="Q547" s="327"/>
      <c r="R547" s="327"/>
      <c r="S547" s="327"/>
      <c r="T547" s="327"/>
      <c r="U547" s="327"/>
      <c r="V547" s="327"/>
      <c r="W547" s="327"/>
      <c r="X547" s="327"/>
      <c r="Y547" s="328"/>
      <c r="Z547" s="236"/>
      <c r="AA547" s="129"/>
    </row>
    <row r="548" spans="1:27" ht="20.100000000000001" customHeight="1" x14ac:dyDescent="0.15">
      <c r="A548" s="94"/>
      <c r="B548" s="94"/>
      <c r="C548" s="119"/>
      <c r="D548" s="206"/>
      <c r="E548" s="359"/>
      <c r="F548" s="340"/>
      <c r="G548" s="341"/>
      <c r="H548" s="329" t="s">
        <v>414</v>
      </c>
      <c r="I548" s="323"/>
      <c r="J548" s="323"/>
      <c r="K548" s="324"/>
      <c r="L548" s="324"/>
      <c r="M548" s="325"/>
      <c r="N548" s="3"/>
      <c r="O548" s="326"/>
      <c r="P548" s="327"/>
      <c r="Q548" s="327"/>
      <c r="R548" s="327"/>
      <c r="S548" s="327"/>
      <c r="T548" s="327"/>
      <c r="U548" s="327"/>
      <c r="V548" s="327"/>
      <c r="W548" s="327"/>
      <c r="X548" s="327"/>
      <c r="Y548" s="328"/>
      <c r="Z548" s="236"/>
      <c r="AA548" s="129"/>
    </row>
    <row r="549" spans="1:27" ht="20.100000000000001" customHeight="1" x14ac:dyDescent="0.15">
      <c r="A549" s="94"/>
      <c r="B549" s="94"/>
      <c r="C549" s="119"/>
      <c r="D549" s="206"/>
      <c r="E549" s="359"/>
      <c r="F549" s="340"/>
      <c r="G549" s="341"/>
      <c r="H549" s="329" t="s">
        <v>415</v>
      </c>
      <c r="I549" s="323"/>
      <c r="J549" s="323"/>
      <c r="K549" s="324"/>
      <c r="L549" s="324"/>
      <c r="M549" s="325"/>
      <c r="N549" s="3"/>
      <c r="O549" s="326"/>
      <c r="P549" s="327"/>
      <c r="Q549" s="327"/>
      <c r="R549" s="327"/>
      <c r="S549" s="327"/>
      <c r="T549" s="327"/>
      <c r="U549" s="327"/>
      <c r="V549" s="327"/>
      <c r="W549" s="327"/>
      <c r="X549" s="327"/>
      <c r="Y549" s="328"/>
      <c r="Z549" s="236"/>
      <c r="AA549" s="129"/>
    </row>
    <row r="550" spans="1:27" ht="20.100000000000001" customHeight="1" x14ac:dyDescent="0.15">
      <c r="A550" s="94"/>
      <c r="B550" s="94"/>
      <c r="C550" s="119"/>
      <c r="D550" s="206"/>
      <c r="E550" s="359"/>
      <c r="F550" s="340"/>
      <c r="G550" s="341"/>
      <c r="H550" s="329" t="s">
        <v>416</v>
      </c>
      <c r="I550" s="323"/>
      <c r="J550" s="323"/>
      <c r="K550" s="324"/>
      <c r="L550" s="324"/>
      <c r="M550" s="325"/>
      <c r="N550" s="3"/>
      <c r="O550" s="330"/>
      <c r="P550" s="331"/>
      <c r="Q550" s="331"/>
      <c r="R550" s="331"/>
      <c r="S550" s="331"/>
      <c r="T550" s="331"/>
      <c r="U550" s="331"/>
      <c r="V550" s="331"/>
      <c r="W550" s="331"/>
      <c r="X550" s="331"/>
      <c r="Y550" s="332"/>
      <c r="Z550" s="236"/>
      <c r="AA550" s="129"/>
    </row>
    <row r="551" spans="1:27" ht="20.100000000000001" customHeight="1" x14ac:dyDescent="0.15">
      <c r="A551" s="94">
        <f>IFERROR(IF(AND($N551="○", TRIM($O551)=""),1001,0),3)</f>
        <v>0</v>
      </c>
      <c r="B551" s="94"/>
      <c r="C551" s="119"/>
      <c r="D551" s="206"/>
      <c r="E551" s="360"/>
      <c r="F551" s="354"/>
      <c r="G551" s="355"/>
      <c r="H551" s="351" t="s">
        <v>111</v>
      </c>
      <c r="I551" s="180"/>
      <c r="J551" s="180"/>
      <c r="K551" s="352"/>
      <c r="L551" s="352"/>
      <c r="M551" s="353"/>
      <c r="N551" s="1"/>
      <c r="O551" s="15"/>
      <c r="P551" s="10"/>
      <c r="Q551" s="10"/>
      <c r="R551" s="10"/>
      <c r="S551" s="10"/>
      <c r="T551" s="10"/>
      <c r="U551" s="10"/>
      <c r="V551" s="10"/>
      <c r="W551" s="10"/>
      <c r="X551" s="10"/>
      <c r="Y551" s="11"/>
      <c r="Z551" s="236"/>
      <c r="AA551" s="129"/>
    </row>
    <row r="552" spans="1:27" ht="20.100000000000001" customHeight="1" x14ac:dyDescent="0.15">
      <c r="A552" s="94"/>
      <c r="B552" s="94"/>
      <c r="C552" s="119"/>
      <c r="D552" s="206"/>
      <c r="E552" s="309" t="s">
        <v>417</v>
      </c>
      <c r="F552" s="310" t="s">
        <v>418</v>
      </c>
      <c r="G552" s="311"/>
      <c r="H552" s="329" t="s">
        <v>419</v>
      </c>
      <c r="I552" s="323"/>
      <c r="J552" s="323"/>
      <c r="K552" s="324"/>
      <c r="L552" s="324"/>
      <c r="M552" s="325"/>
      <c r="N552" s="4"/>
      <c r="O552" s="316"/>
      <c r="P552" s="317"/>
      <c r="Q552" s="317"/>
      <c r="R552" s="317"/>
      <c r="S552" s="317"/>
      <c r="T552" s="317"/>
      <c r="U552" s="317"/>
      <c r="V552" s="317"/>
      <c r="W552" s="317"/>
      <c r="X552" s="317"/>
      <c r="Y552" s="318"/>
      <c r="Z552" s="236"/>
      <c r="AA552" s="129"/>
    </row>
    <row r="553" spans="1:27" ht="20.100000000000001" customHeight="1" x14ac:dyDescent="0.15">
      <c r="A553" s="94"/>
      <c r="B553" s="94"/>
      <c r="C553" s="119"/>
      <c r="D553" s="206"/>
      <c r="E553" s="319"/>
      <c r="F553" s="320"/>
      <c r="G553" s="321"/>
      <c r="H553" s="329" t="s">
        <v>420</v>
      </c>
      <c r="I553" s="323"/>
      <c r="J553" s="323"/>
      <c r="K553" s="324"/>
      <c r="L553" s="324"/>
      <c r="M553" s="325"/>
      <c r="N553" s="3"/>
      <c r="O553" s="326"/>
      <c r="P553" s="327"/>
      <c r="Q553" s="327"/>
      <c r="R553" s="327"/>
      <c r="S553" s="327"/>
      <c r="T553" s="327"/>
      <c r="U553" s="327"/>
      <c r="V553" s="327"/>
      <c r="W553" s="327"/>
      <c r="X553" s="327"/>
      <c r="Y553" s="328"/>
      <c r="Z553" s="236"/>
      <c r="AA553" s="129"/>
    </row>
    <row r="554" spans="1:27" ht="20.100000000000001" customHeight="1" x14ac:dyDescent="0.15">
      <c r="A554" s="94"/>
      <c r="B554" s="94"/>
      <c r="C554" s="119"/>
      <c r="D554" s="206"/>
      <c r="E554" s="319"/>
      <c r="F554" s="320"/>
      <c r="G554" s="321"/>
      <c r="H554" s="329" t="s">
        <v>421</v>
      </c>
      <c r="I554" s="323"/>
      <c r="J554" s="323"/>
      <c r="K554" s="324"/>
      <c r="L554" s="324"/>
      <c r="M554" s="325"/>
      <c r="N554" s="3"/>
      <c r="O554" s="326"/>
      <c r="P554" s="327"/>
      <c r="Q554" s="327"/>
      <c r="R554" s="327"/>
      <c r="S554" s="327"/>
      <c r="T554" s="327"/>
      <c r="U554" s="327"/>
      <c r="V554" s="327"/>
      <c r="W554" s="327"/>
      <c r="X554" s="327"/>
      <c r="Y554" s="328"/>
      <c r="Z554" s="236"/>
      <c r="AA554" s="129"/>
    </row>
    <row r="555" spans="1:27" ht="20.100000000000001" customHeight="1" x14ac:dyDescent="0.15">
      <c r="A555" s="94"/>
      <c r="B555" s="94"/>
      <c r="C555" s="119"/>
      <c r="D555" s="206"/>
      <c r="E555" s="319"/>
      <c r="F555" s="320"/>
      <c r="G555" s="321"/>
      <c r="H555" s="329" t="s">
        <v>422</v>
      </c>
      <c r="I555" s="323"/>
      <c r="J555" s="323"/>
      <c r="K555" s="324"/>
      <c r="L555" s="324"/>
      <c r="M555" s="325"/>
      <c r="N555" s="3"/>
      <c r="O555" s="326"/>
      <c r="P555" s="327"/>
      <c r="Q555" s="327"/>
      <c r="R555" s="327"/>
      <c r="S555" s="327"/>
      <c r="T555" s="327"/>
      <c r="U555" s="327"/>
      <c r="V555" s="327"/>
      <c r="W555" s="327"/>
      <c r="X555" s="327"/>
      <c r="Y555" s="328"/>
      <c r="Z555" s="236"/>
      <c r="AA555" s="129"/>
    </row>
    <row r="556" spans="1:27" ht="20.100000000000001" customHeight="1" x14ac:dyDescent="0.15">
      <c r="A556" s="94"/>
      <c r="B556" s="94"/>
      <c r="C556" s="119"/>
      <c r="D556" s="206"/>
      <c r="E556" s="319"/>
      <c r="F556" s="320"/>
      <c r="G556" s="321"/>
      <c r="H556" s="329" t="s">
        <v>423</v>
      </c>
      <c r="I556" s="323"/>
      <c r="J556" s="323"/>
      <c r="K556" s="324"/>
      <c r="L556" s="324"/>
      <c r="M556" s="325"/>
      <c r="N556" s="3"/>
      <c r="O556" s="326"/>
      <c r="P556" s="327"/>
      <c r="Q556" s="327"/>
      <c r="R556" s="327"/>
      <c r="S556" s="327"/>
      <c r="T556" s="327"/>
      <c r="U556" s="327"/>
      <c r="V556" s="327"/>
      <c r="W556" s="327"/>
      <c r="X556" s="327"/>
      <c r="Y556" s="328"/>
      <c r="Z556" s="236"/>
      <c r="AA556" s="129"/>
    </row>
    <row r="557" spans="1:27" ht="20.100000000000001" customHeight="1" x14ac:dyDescent="0.15">
      <c r="A557" s="94"/>
      <c r="B557" s="94"/>
      <c r="C557" s="119"/>
      <c r="D557" s="206"/>
      <c r="E557" s="319"/>
      <c r="F557" s="320"/>
      <c r="G557" s="321"/>
      <c r="H557" s="329" t="s">
        <v>424</v>
      </c>
      <c r="I557" s="323"/>
      <c r="J557" s="323"/>
      <c r="K557" s="324"/>
      <c r="L557" s="324"/>
      <c r="M557" s="325"/>
      <c r="N557" s="3"/>
      <c r="O557" s="330"/>
      <c r="P557" s="331"/>
      <c r="Q557" s="331"/>
      <c r="R557" s="331"/>
      <c r="S557" s="331"/>
      <c r="T557" s="331"/>
      <c r="U557" s="331"/>
      <c r="V557" s="331"/>
      <c r="W557" s="331"/>
      <c r="X557" s="331"/>
      <c r="Y557" s="332"/>
      <c r="Z557" s="236"/>
      <c r="AA557" s="129"/>
    </row>
    <row r="558" spans="1:27" ht="20.100000000000001" customHeight="1" x14ac:dyDescent="0.15">
      <c r="A558" s="94">
        <f>IFERROR(IF(AND($N558="○", TRIM($O558)=""),1001,0),3)</f>
        <v>0</v>
      </c>
      <c r="B558" s="94"/>
      <c r="C558" s="119"/>
      <c r="D558" s="206"/>
      <c r="E558" s="319"/>
      <c r="F558" s="333"/>
      <c r="G558" s="334"/>
      <c r="H558" s="329" t="s">
        <v>111</v>
      </c>
      <c r="I558" s="323"/>
      <c r="J558" s="323"/>
      <c r="K558" s="324"/>
      <c r="L558" s="324"/>
      <c r="M558" s="325"/>
      <c r="N558" s="3"/>
      <c r="O558" s="17"/>
      <c r="P558" s="18"/>
      <c r="Q558" s="18"/>
      <c r="R558" s="18"/>
      <c r="S558" s="18"/>
      <c r="T558" s="18"/>
      <c r="U558" s="18"/>
      <c r="V558" s="18"/>
      <c r="W558" s="18"/>
      <c r="X558" s="18"/>
      <c r="Y558" s="22"/>
      <c r="Z558" s="236"/>
      <c r="AA558" s="129"/>
    </row>
    <row r="559" spans="1:27" ht="20.100000000000001" customHeight="1" x14ac:dyDescent="0.15">
      <c r="A559" s="94"/>
      <c r="B559" s="94"/>
      <c r="C559" s="119"/>
      <c r="D559" s="206"/>
      <c r="E559" s="319"/>
      <c r="F559" s="344" t="s">
        <v>425</v>
      </c>
      <c r="G559" s="345"/>
      <c r="H559" s="347" t="s">
        <v>426</v>
      </c>
      <c r="I559" s="324"/>
      <c r="J559" s="324"/>
      <c r="K559" s="324"/>
      <c r="L559" s="324"/>
      <c r="M559" s="325"/>
      <c r="N559" s="3"/>
      <c r="O559" s="337"/>
      <c r="P559" s="338"/>
      <c r="Q559" s="338"/>
      <c r="R559" s="338"/>
      <c r="S559" s="338"/>
      <c r="T559" s="338"/>
      <c r="U559" s="338"/>
      <c r="V559" s="338"/>
      <c r="W559" s="338"/>
      <c r="X559" s="338"/>
      <c r="Y559" s="339"/>
      <c r="Z559" s="236"/>
      <c r="AA559" s="129"/>
    </row>
    <row r="560" spans="1:27" ht="20.100000000000001" customHeight="1" x14ac:dyDescent="0.15">
      <c r="A560" s="94"/>
      <c r="B560" s="94"/>
      <c r="C560" s="119"/>
      <c r="D560" s="206"/>
      <c r="E560" s="319"/>
      <c r="F560" s="320"/>
      <c r="G560" s="321"/>
      <c r="H560" s="347" t="s">
        <v>427</v>
      </c>
      <c r="I560" s="324"/>
      <c r="J560" s="324"/>
      <c r="K560" s="324"/>
      <c r="L560" s="324"/>
      <c r="M560" s="325"/>
      <c r="N560" s="3"/>
      <c r="O560" s="326"/>
      <c r="P560" s="327"/>
      <c r="Q560" s="327"/>
      <c r="R560" s="327"/>
      <c r="S560" s="327"/>
      <c r="T560" s="327"/>
      <c r="U560" s="327"/>
      <c r="V560" s="327"/>
      <c r="W560" s="327"/>
      <c r="X560" s="327"/>
      <c r="Y560" s="328"/>
      <c r="Z560" s="236"/>
      <c r="AA560" s="129"/>
    </row>
    <row r="561" spans="1:27" ht="20.100000000000001" customHeight="1" x14ac:dyDescent="0.15">
      <c r="A561" s="94"/>
      <c r="B561" s="94"/>
      <c r="C561" s="119"/>
      <c r="D561" s="206"/>
      <c r="E561" s="319"/>
      <c r="F561" s="320"/>
      <c r="G561" s="321"/>
      <c r="H561" s="347" t="s">
        <v>428</v>
      </c>
      <c r="I561" s="324"/>
      <c r="J561" s="324"/>
      <c r="K561" s="324"/>
      <c r="L561" s="324"/>
      <c r="M561" s="325"/>
      <c r="N561" s="3"/>
      <c r="O561" s="326"/>
      <c r="P561" s="327"/>
      <c r="Q561" s="327"/>
      <c r="R561" s="327"/>
      <c r="S561" s="327"/>
      <c r="T561" s="327"/>
      <c r="U561" s="327"/>
      <c r="V561" s="327"/>
      <c r="W561" s="327"/>
      <c r="X561" s="327"/>
      <c r="Y561" s="328"/>
      <c r="Z561" s="236"/>
      <c r="AA561" s="129"/>
    </row>
    <row r="562" spans="1:27" ht="20.100000000000001" customHeight="1" x14ac:dyDescent="0.15">
      <c r="A562" s="94"/>
      <c r="B562" s="94"/>
      <c r="C562" s="119"/>
      <c r="D562" s="206"/>
      <c r="E562" s="319"/>
      <c r="F562" s="320"/>
      <c r="G562" s="321"/>
      <c r="H562" s="347" t="s">
        <v>429</v>
      </c>
      <c r="I562" s="324"/>
      <c r="J562" s="324"/>
      <c r="K562" s="324"/>
      <c r="L562" s="324"/>
      <c r="M562" s="325"/>
      <c r="N562" s="3"/>
      <c r="O562" s="330"/>
      <c r="P562" s="331"/>
      <c r="Q562" s="331"/>
      <c r="R562" s="331"/>
      <c r="S562" s="331"/>
      <c r="T562" s="331"/>
      <c r="U562" s="331"/>
      <c r="V562" s="331"/>
      <c r="W562" s="331"/>
      <c r="X562" s="331"/>
      <c r="Y562" s="332"/>
      <c r="Z562" s="236"/>
      <c r="AA562" s="129"/>
    </row>
    <row r="563" spans="1:27" ht="20.100000000000001" customHeight="1" x14ac:dyDescent="0.15">
      <c r="A563" s="94">
        <f>IFERROR(IF(AND($N563="○", TRIM($O563)=""),1001,0),3)</f>
        <v>0</v>
      </c>
      <c r="B563" s="94"/>
      <c r="C563" s="119"/>
      <c r="D563" s="206"/>
      <c r="E563" s="348"/>
      <c r="F563" s="349"/>
      <c r="G563" s="350"/>
      <c r="H563" s="351" t="s">
        <v>111</v>
      </c>
      <c r="I563" s="180"/>
      <c r="J563" s="180"/>
      <c r="K563" s="352"/>
      <c r="L563" s="352"/>
      <c r="M563" s="353"/>
      <c r="N563" s="1"/>
      <c r="O563" s="15"/>
      <c r="P563" s="10"/>
      <c r="Q563" s="10"/>
      <c r="R563" s="10"/>
      <c r="S563" s="10"/>
      <c r="T563" s="10"/>
      <c r="U563" s="10"/>
      <c r="V563" s="10"/>
      <c r="W563" s="10"/>
      <c r="X563" s="10"/>
      <c r="Y563" s="11"/>
      <c r="Z563" s="236"/>
      <c r="AA563" s="129"/>
    </row>
    <row r="564" spans="1:27" ht="20.100000000000001" customHeight="1" x14ac:dyDescent="0.15">
      <c r="A564" s="94"/>
      <c r="B564" s="94"/>
      <c r="C564" s="119"/>
      <c r="D564" s="120"/>
      <c r="E564" s="301" t="s">
        <v>571</v>
      </c>
      <c r="F564" s="192"/>
      <c r="G564" s="192"/>
      <c r="H564" s="192"/>
      <c r="I564" s="192"/>
      <c r="J564" s="192"/>
      <c r="K564" s="192"/>
      <c r="L564" s="192"/>
      <c r="M564" s="192"/>
      <c r="N564" s="192"/>
      <c r="O564" s="192"/>
      <c r="P564" s="235"/>
      <c r="Q564" s="192"/>
      <c r="R564" s="192"/>
      <c r="S564" s="192"/>
      <c r="T564" s="192"/>
      <c r="U564" s="192"/>
      <c r="V564" s="192"/>
      <c r="W564" s="192"/>
      <c r="X564" s="192"/>
      <c r="Y564" s="192"/>
      <c r="Z564" s="236"/>
      <c r="AA564" s="129"/>
    </row>
    <row r="565" spans="1:27" ht="20.100000000000001" customHeight="1" x14ac:dyDescent="0.15">
      <c r="A565" s="110"/>
      <c r="B565" s="94"/>
      <c r="C565" s="114"/>
      <c r="E565" s="302" t="s">
        <v>36</v>
      </c>
      <c r="F565" s="303"/>
      <c r="G565" s="303"/>
      <c r="H565" s="303"/>
      <c r="I565" s="303"/>
      <c r="J565" s="303"/>
      <c r="K565" s="303"/>
      <c r="L565" s="303"/>
      <c r="M565" s="304"/>
      <c r="N565" s="305" t="s">
        <v>35</v>
      </c>
      <c r="O565" s="306" t="s">
        <v>85</v>
      </c>
      <c r="P565" s="307"/>
      <c r="Q565" s="307"/>
      <c r="R565" s="307"/>
      <c r="S565" s="307"/>
      <c r="T565" s="307"/>
      <c r="U565" s="307"/>
      <c r="V565" s="307"/>
      <c r="W565" s="307"/>
      <c r="X565" s="307"/>
      <c r="Y565" s="308"/>
      <c r="Z565" s="125"/>
      <c r="AA565" s="129"/>
    </row>
    <row r="566" spans="1:27" ht="20.100000000000001" customHeight="1" x14ac:dyDescent="0.15">
      <c r="A566" s="94"/>
      <c r="B566" s="94"/>
      <c r="C566" s="119"/>
      <c r="D566" s="120"/>
      <c r="E566" s="364" t="s">
        <v>529</v>
      </c>
      <c r="F566" s="365"/>
      <c r="G566" s="366"/>
      <c r="H566" s="347" t="s">
        <v>528</v>
      </c>
      <c r="I566" s="324"/>
      <c r="J566" s="324"/>
      <c r="K566" s="324"/>
      <c r="L566" s="324"/>
      <c r="M566" s="325"/>
      <c r="N566" s="4"/>
      <c r="O566" s="316"/>
      <c r="P566" s="317"/>
      <c r="Q566" s="317"/>
      <c r="R566" s="317"/>
      <c r="S566" s="317"/>
      <c r="T566" s="317"/>
      <c r="U566" s="317"/>
      <c r="V566" s="317"/>
      <c r="W566" s="317"/>
      <c r="X566" s="317"/>
      <c r="Y566" s="318"/>
      <c r="Z566" s="236"/>
      <c r="AA566" s="129"/>
    </row>
    <row r="567" spans="1:27" ht="20.100000000000001" customHeight="1" x14ac:dyDescent="0.15">
      <c r="A567" s="94"/>
      <c r="B567" s="94"/>
      <c r="C567" s="114"/>
      <c r="E567" s="367"/>
      <c r="F567" s="368"/>
      <c r="G567" s="369"/>
      <c r="H567" s="347" t="s">
        <v>430</v>
      </c>
      <c r="I567" s="324"/>
      <c r="J567" s="324"/>
      <c r="K567" s="324"/>
      <c r="L567" s="324"/>
      <c r="M567" s="325"/>
      <c r="N567" s="3"/>
      <c r="O567" s="326"/>
      <c r="P567" s="327"/>
      <c r="Q567" s="327"/>
      <c r="R567" s="327"/>
      <c r="S567" s="327"/>
      <c r="T567" s="327"/>
      <c r="U567" s="327"/>
      <c r="V567" s="327"/>
      <c r="W567" s="327"/>
      <c r="X567" s="327"/>
      <c r="Y567" s="328"/>
      <c r="Z567" s="125"/>
      <c r="AA567" s="129"/>
    </row>
    <row r="568" spans="1:27" ht="20.100000000000001" customHeight="1" x14ac:dyDescent="0.15">
      <c r="A568" s="94"/>
      <c r="B568" s="94"/>
      <c r="C568" s="119"/>
      <c r="D568" s="206"/>
      <c r="E568" s="367"/>
      <c r="F568" s="368"/>
      <c r="G568" s="369"/>
      <c r="H568" s="347" t="s">
        <v>431</v>
      </c>
      <c r="I568" s="324"/>
      <c r="J568" s="324"/>
      <c r="K568" s="324"/>
      <c r="L568" s="324"/>
      <c r="M568" s="325"/>
      <c r="N568" s="3"/>
      <c r="O568" s="330"/>
      <c r="P568" s="331"/>
      <c r="Q568" s="331"/>
      <c r="R568" s="331"/>
      <c r="S568" s="331"/>
      <c r="T568" s="331"/>
      <c r="U568" s="331"/>
      <c r="V568" s="331"/>
      <c r="W568" s="331"/>
      <c r="X568" s="331"/>
      <c r="Y568" s="332"/>
      <c r="Z568" s="236"/>
      <c r="AA568" s="129"/>
    </row>
    <row r="569" spans="1:27" ht="20.100000000000001" customHeight="1" x14ac:dyDescent="0.15">
      <c r="A569" s="94">
        <f>IFERROR(IF(AND($N569="○", TRIM($O569)=""),1001,0),3)</f>
        <v>0</v>
      </c>
      <c r="B569" s="94"/>
      <c r="C569" s="119"/>
      <c r="D569" s="206"/>
      <c r="E569" s="370"/>
      <c r="F569" s="371"/>
      <c r="G569" s="372"/>
      <c r="H569" s="329" t="s">
        <v>111</v>
      </c>
      <c r="I569" s="323"/>
      <c r="J569" s="323"/>
      <c r="K569" s="324"/>
      <c r="L569" s="324"/>
      <c r="M569" s="325"/>
      <c r="N569" s="3"/>
      <c r="O569" s="17"/>
      <c r="P569" s="18"/>
      <c r="Q569" s="18"/>
      <c r="R569" s="18"/>
      <c r="S569" s="18"/>
      <c r="T569" s="18"/>
      <c r="U569" s="18"/>
      <c r="V569" s="18"/>
      <c r="W569" s="18"/>
      <c r="X569" s="18"/>
      <c r="Y569" s="22"/>
      <c r="Z569" s="236"/>
      <c r="AA569" s="129"/>
    </row>
    <row r="570" spans="1:27" ht="20.100000000000001" customHeight="1" x14ac:dyDescent="0.15">
      <c r="A570" s="94"/>
      <c r="B570" s="94"/>
      <c r="C570" s="119"/>
      <c r="D570" s="206"/>
      <c r="E570" s="373" t="s">
        <v>530</v>
      </c>
      <c r="F570" s="374"/>
      <c r="G570" s="375"/>
      <c r="H570" s="347" t="s">
        <v>432</v>
      </c>
      <c r="I570" s="324"/>
      <c r="J570" s="324"/>
      <c r="K570" s="324"/>
      <c r="L570" s="324"/>
      <c r="M570" s="325"/>
      <c r="N570" s="4"/>
      <c r="O570" s="337"/>
      <c r="P570" s="338"/>
      <c r="Q570" s="338"/>
      <c r="R570" s="338"/>
      <c r="S570" s="338"/>
      <c r="T570" s="338"/>
      <c r="U570" s="338"/>
      <c r="V570" s="338"/>
      <c r="W570" s="338"/>
      <c r="X570" s="338"/>
      <c r="Y570" s="339"/>
      <c r="Z570" s="236"/>
      <c r="AA570" s="129"/>
    </row>
    <row r="571" spans="1:27" ht="20.100000000000001" customHeight="1" x14ac:dyDescent="0.15">
      <c r="A571" s="94"/>
      <c r="B571" s="94"/>
      <c r="C571" s="119"/>
      <c r="D571" s="206"/>
      <c r="E571" s="367"/>
      <c r="F571" s="368"/>
      <c r="G571" s="369"/>
      <c r="H571" s="347" t="s">
        <v>433</v>
      </c>
      <c r="I571" s="324"/>
      <c r="J571" s="324"/>
      <c r="K571" s="324"/>
      <c r="L571" s="324"/>
      <c r="M571" s="325"/>
      <c r="N571" s="3"/>
      <c r="O571" s="326"/>
      <c r="P571" s="327"/>
      <c r="Q571" s="327"/>
      <c r="R571" s="327"/>
      <c r="S571" s="327"/>
      <c r="T571" s="327"/>
      <c r="U571" s="327"/>
      <c r="V571" s="327"/>
      <c r="W571" s="327"/>
      <c r="X571" s="327"/>
      <c r="Y571" s="328"/>
      <c r="Z571" s="236"/>
      <c r="AA571" s="129"/>
    </row>
    <row r="572" spans="1:27" ht="20.100000000000001" customHeight="1" x14ac:dyDescent="0.15">
      <c r="A572" s="94"/>
      <c r="B572" s="94"/>
      <c r="C572" s="119"/>
      <c r="D572" s="206"/>
      <c r="E572" s="367"/>
      <c r="F572" s="368"/>
      <c r="G572" s="369"/>
      <c r="H572" s="347" t="s">
        <v>434</v>
      </c>
      <c r="I572" s="324"/>
      <c r="J572" s="324"/>
      <c r="K572" s="324"/>
      <c r="L572" s="324"/>
      <c r="M572" s="325"/>
      <c r="N572" s="3"/>
      <c r="O572" s="326"/>
      <c r="P572" s="327"/>
      <c r="Q572" s="327"/>
      <c r="R572" s="327"/>
      <c r="S572" s="327"/>
      <c r="T572" s="327"/>
      <c r="U572" s="327"/>
      <c r="V572" s="327"/>
      <c r="W572" s="327"/>
      <c r="X572" s="327"/>
      <c r="Y572" s="328"/>
      <c r="Z572" s="236"/>
      <c r="AA572" s="129"/>
    </row>
    <row r="573" spans="1:27" ht="20.100000000000001" customHeight="1" x14ac:dyDescent="0.15">
      <c r="A573" s="94"/>
      <c r="B573" s="94"/>
      <c r="C573" s="119"/>
      <c r="D573" s="206"/>
      <c r="E573" s="367"/>
      <c r="F573" s="368"/>
      <c r="G573" s="369"/>
      <c r="H573" s="347" t="s">
        <v>435</v>
      </c>
      <c r="I573" s="324"/>
      <c r="J573" s="324"/>
      <c r="K573" s="324"/>
      <c r="L573" s="324"/>
      <c r="M573" s="325"/>
      <c r="N573" s="3"/>
      <c r="O573" s="326"/>
      <c r="P573" s="327"/>
      <c r="Q573" s="327"/>
      <c r="R573" s="327"/>
      <c r="S573" s="327"/>
      <c r="T573" s="327"/>
      <c r="U573" s="327"/>
      <c r="V573" s="327"/>
      <c r="W573" s="327"/>
      <c r="X573" s="327"/>
      <c r="Y573" s="328"/>
      <c r="Z573" s="236"/>
      <c r="AA573" s="129"/>
    </row>
    <row r="574" spans="1:27" ht="20.100000000000001" customHeight="1" x14ac:dyDescent="0.15">
      <c r="A574" s="94"/>
      <c r="B574" s="94"/>
      <c r="C574" s="119"/>
      <c r="D574" s="206"/>
      <c r="E574" s="367"/>
      <c r="F574" s="368"/>
      <c r="G574" s="369"/>
      <c r="H574" s="347" t="s">
        <v>436</v>
      </c>
      <c r="I574" s="324"/>
      <c r="J574" s="324"/>
      <c r="K574" s="324"/>
      <c r="L574" s="324"/>
      <c r="M574" s="325"/>
      <c r="N574" s="3"/>
      <c r="O574" s="330"/>
      <c r="P574" s="331"/>
      <c r="Q574" s="331"/>
      <c r="R574" s="331"/>
      <c r="S574" s="331"/>
      <c r="T574" s="331"/>
      <c r="U574" s="331"/>
      <c r="V574" s="331"/>
      <c r="W574" s="331"/>
      <c r="X574" s="331"/>
      <c r="Y574" s="332"/>
      <c r="Z574" s="236"/>
      <c r="AA574" s="129"/>
    </row>
    <row r="575" spans="1:27" ht="20.100000000000001" customHeight="1" x14ac:dyDescent="0.15">
      <c r="A575" s="94">
        <f>IFERROR(IF(AND($N575="○", TRIM($O575)=""),1001,0),3)</f>
        <v>0</v>
      </c>
      <c r="B575" s="94"/>
      <c r="C575" s="119"/>
      <c r="D575" s="206"/>
      <c r="E575" s="370"/>
      <c r="F575" s="371"/>
      <c r="G575" s="372"/>
      <c r="H575" s="329" t="s">
        <v>111</v>
      </c>
      <c r="I575" s="323"/>
      <c r="J575" s="323"/>
      <c r="K575" s="324"/>
      <c r="L575" s="324"/>
      <c r="M575" s="325"/>
      <c r="N575" s="3"/>
      <c r="O575" s="17"/>
      <c r="P575" s="18"/>
      <c r="Q575" s="18"/>
      <c r="R575" s="18"/>
      <c r="S575" s="18"/>
      <c r="T575" s="18"/>
      <c r="U575" s="18"/>
      <c r="V575" s="18"/>
      <c r="W575" s="18"/>
      <c r="X575" s="18"/>
      <c r="Y575" s="22"/>
      <c r="Z575" s="236"/>
      <c r="AA575" s="129"/>
    </row>
    <row r="576" spans="1:27" ht="20.100000000000001" customHeight="1" x14ac:dyDescent="0.15">
      <c r="A576" s="94"/>
      <c r="B576" s="94"/>
      <c r="C576" s="119"/>
      <c r="D576" s="206"/>
      <c r="E576" s="376" t="s">
        <v>531</v>
      </c>
      <c r="F576" s="377"/>
      <c r="G576" s="378"/>
      <c r="H576" s="347" t="s">
        <v>437</v>
      </c>
      <c r="I576" s="324"/>
      <c r="J576" s="324"/>
      <c r="K576" s="324"/>
      <c r="L576" s="324"/>
      <c r="M576" s="325"/>
      <c r="N576" s="3"/>
      <c r="O576" s="337"/>
      <c r="P576" s="338"/>
      <c r="Q576" s="338"/>
      <c r="R576" s="338"/>
      <c r="S576" s="338"/>
      <c r="T576" s="338"/>
      <c r="U576" s="338"/>
      <c r="V576" s="338"/>
      <c r="W576" s="338"/>
      <c r="X576" s="338"/>
      <c r="Y576" s="339"/>
      <c r="Z576" s="236"/>
      <c r="AA576" s="129"/>
    </row>
    <row r="577" spans="1:27" ht="20.100000000000001" customHeight="1" x14ac:dyDescent="0.15">
      <c r="A577" s="94"/>
      <c r="B577" s="94"/>
      <c r="C577" s="119"/>
      <c r="D577" s="206"/>
      <c r="E577" s="379"/>
      <c r="F577" s="380"/>
      <c r="G577" s="381"/>
      <c r="H577" s="347" t="s">
        <v>438</v>
      </c>
      <c r="I577" s="324"/>
      <c r="J577" s="324"/>
      <c r="K577" s="324"/>
      <c r="L577" s="324"/>
      <c r="M577" s="325"/>
      <c r="N577" s="3"/>
      <c r="O577" s="326"/>
      <c r="P577" s="327"/>
      <c r="Q577" s="327"/>
      <c r="R577" s="327"/>
      <c r="S577" s="327"/>
      <c r="T577" s="327"/>
      <c r="U577" s="327"/>
      <c r="V577" s="327"/>
      <c r="W577" s="327"/>
      <c r="X577" s="327"/>
      <c r="Y577" s="328"/>
      <c r="Z577" s="236"/>
      <c r="AA577" s="129"/>
    </row>
    <row r="578" spans="1:27" ht="20.100000000000001" customHeight="1" x14ac:dyDescent="0.15">
      <c r="A578" s="94"/>
      <c r="B578" s="94"/>
      <c r="C578" s="119"/>
      <c r="D578" s="206"/>
      <c r="E578" s="379"/>
      <c r="F578" s="380"/>
      <c r="G578" s="381"/>
      <c r="H578" s="347" t="s">
        <v>439</v>
      </c>
      <c r="I578" s="324"/>
      <c r="J578" s="324"/>
      <c r="K578" s="324"/>
      <c r="L578" s="324"/>
      <c r="M578" s="325"/>
      <c r="N578" s="3"/>
      <c r="O578" s="326"/>
      <c r="P578" s="327"/>
      <c r="Q578" s="327"/>
      <c r="R578" s="327"/>
      <c r="S578" s="327"/>
      <c r="T578" s="327"/>
      <c r="U578" s="327"/>
      <c r="V578" s="327"/>
      <c r="W578" s="327"/>
      <c r="X578" s="327"/>
      <c r="Y578" s="328"/>
      <c r="Z578" s="236"/>
      <c r="AA578" s="129"/>
    </row>
    <row r="579" spans="1:27" ht="20.100000000000001" customHeight="1" x14ac:dyDescent="0.15">
      <c r="A579" s="94"/>
      <c r="B579" s="94"/>
      <c r="C579" s="119"/>
      <c r="D579" s="206"/>
      <c r="E579" s="379"/>
      <c r="F579" s="380"/>
      <c r="G579" s="381"/>
      <c r="H579" s="347" t="s">
        <v>440</v>
      </c>
      <c r="I579" s="324"/>
      <c r="J579" s="324"/>
      <c r="K579" s="324"/>
      <c r="L579" s="324"/>
      <c r="M579" s="325"/>
      <c r="N579" s="3"/>
      <c r="O579" s="326"/>
      <c r="P579" s="327"/>
      <c r="Q579" s="327"/>
      <c r="R579" s="327"/>
      <c r="S579" s="327"/>
      <c r="T579" s="327"/>
      <c r="U579" s="327"/>
      <c r="V579" s="327"/>
      <c r="W579" s="327"/>
      <c r="X579" s="327"/>
      <c r="Y579" s="328"/>
      <c r="Z579" s="236"/>
      <c r="AA579" s="129"/>
    </row>
    <row r="580" spans="1:27" ht="20.100000000000001" customHeight="1" x14ac:dyDescent="0.15">
      <c r="A580" s="94"/>
      <c r="B580" s="94"/>
      <c r="C580" s="119"/>
      <c r="D580" s="206"/>
      <c r="E580" s="379"/>
      <c r="F580" s="380"/>
      <c r="G580" s="381"/>
      <c r="H580" s="347" t="s">
        <v>441</v>
      </c>
      <c r="I580" s="324"/>
      <c r="J580" s="324"/>
      <c r="K580" s="324"/>
      <c r="L580" s="324"/>
      <c r="M580" s="325"/>
      <c r="N580" s="3"/>
      <c r="O580" s="330"/>
      <c r="P580" s="331"/>
      <c r="Q580" s="331"/>
      <c r="R580" s="331"/>
      <c r="S580" s="331"/>
      <c r="T580" s="331"/>
      <c r="U580" s="331"/>
      <c r="V580" s="331"/>
      <c r="W580" s="331"/>
      <c r="X580" s="331"/>
      <c r="Y580" s="332"/>
      <c r="Z580" s="236"/>
      <c r="AA580" s="129"/>
    </row>
    <row r="581" spans="1:27" ht="20.100000000000001" customHeight="1" x14ac:dyDescent="0.15">
      <c r="A581" s="94">
        <f>IFERROR(IF(AND($N581="○", TRIM($O581)=""),1001,0),3)</f>
        <v>0</v>
      </c>
      <c r="B581" s="94"/>
      <c r="C581" s="119"/>
      <c r="D581" s="206"/>
      <c r="E581" s="382"/>
      <c r="F581" s="383"/>
      <c r="G581" s="384"/>
      <c r="H581" s="329" t="s">
        <v>111</v>
      </c>
      <c r="I581" s="323"/>
      <c r="J581" s="323"/>
      <c r="K581" s="324"/>
      <c r="L581" s="324"/>
      <c r="M581" s="325"/>
      <c r="N581" s="3"/>
      <c r="O581" s="17"/>
      <c r="P581" s="18"/>
      <c r="Q581" s="18"/>
      <c r="R581" s="18"/>
      <c r="S581" s="18"/>
      <c r="T581" s="18"/>
      <c r="U581" s="18"/>
      <c r="V581" s="18"/>
      <c r="W581" s="18"/>
      <c r="X581" s="18"/>
      <c r="Y581" s="22"/>
      <c r="Z581" s="236"/>
      <c r="AA581" s="129"/>
    </row>
    <row r="582" spans="1:27" ht="20.100000000000001" customHeight="1" x14ac:dyDescent="0.15">
      <c r="A582" s="94"/>
      <c r="B582" s="94"/>
      <c r="C582" s="119"/>
      <c r="D582" s="206"/>
      <c r="E582" s="376" t="s">
        <v>532</v>
      </c>
      <c r="F582" s="377"/>
      <c r="G582" s="378"/>
      <c r="H582" s="385" t="s">
        <v>614</v>
      </c>
      <c r="I582" s="386"/>
      <c r="J582" s="324" t="s">
        <v>615</v>
      </c>
      <c r="K582" s="324"/>
      <c r="L582" s="324"/>
      <c r="M582" s="325"/>
      <c r="N582" s="3"/>
      <c r="O582" s="337"/>
      <c r="P582" s="338"/>
      <c r="Q582" s="338"/>
      <c r="R582" s="338"/>
      <c r="S582" s="338"/>
      <c r="T582" s="338"/>
      <c r="U582" s="338"/>
      <c r="V582" s="338"/>
      <c r="W582" s="338"/>
      <c r="X582" s="338"/>
      <c r="Y582" s="339"/>
      <c r="Z582" s="236"/>
      <c r="AA582" s="129"/>
    </row>
    <row r="583" spans="1:27" ht="20.100000000000001" customHeight="1" x14ac:dyDescent="0.15">
      <c r="A583" s="94"/>
      <c r="B583" s="94"/>
      <c r="C583" s="119"/>
      <c r="D583" s="206"/>
      <c r="E583" s="379"/>
      <c r="F583" s="380"/>
      <c r="G583" s="381"/>
      <c r="H583" s="387"/>
      <c r="I583" s="388"/>
      <c r="J583" s="324" t="s">
        <v>616</v>
      </c>
      <c r="K583" s="324"/>
      <c r="L583" s="324"/>
      <c r="M583" s="325"/>
      <c r="N583" s="3"/>
      <c r="O583" s="326"/>
      <c r="P583" s="327"/>
      <c r="Q583" s="327"/>
      <c r="R583" s="327"/>
      <c r="S583" s="327"/>
      <c r="T583" s="327"/>
      <c r="U583" s="327"/>
      <c r="V583" s="327"/>
      <c r="W583" s="327"/>
      <c r="X583" s="327"/>
      <c r="Y583" s="328"/>
      <c r="Z583" s="236"/>
      <c r="AA583" s="129"/>
    </row>
    <row r="584" spans="1:27" ht="20.100000000000001" customHeight="1" x14ac:dyDescent="0.15">
      <c r="A584" s="94"/>
      <c r="B584" s="94"/>
      <c r="C584" s="119"/>
      <c r="D584" s="206"/>
      <c r="E584" s="379"/>
      <c r="F584" s="380"/>
      <c r="G584" s="381"/>
      <c r="H584" s="385" t="s">
        <v>617</v>
      </c>
      <c r="I584" s="386"/>
      <c r="J584" s="324" t="s">
        <v>618</v>
      </c>
      <c r="K584" s="324"/>
      <c r="L584" s="324"/>
      <c r="M584" s="325"/>
      <c r="N584" s="3"/>
      <c r="O584" s="326"/>
      <c r="P584" s="327"/>
      <c r="Q584" s="327"/>
      <c r="R584" s="327"/>
      <c r="S584" s="327"/>
      <c r="T584" s="327"/>
      <c r="U584" s="327"/>
      <c r="V584" s="327"/>
      <c r="W584" s="327"/>
      <c r="X584" s="327"/>
      <c r="Y584" s="328"/>
      <c r="Z584" s="236"/>
      <c r="AA584" s="129"/>
    </row>
    <row r="585" spans="1:27" ht="20.100000000000001" customHeight="1" x14ac:dyDescent="0.15">
      <c r="A585" s="94"/>
      <c r="B585" s="94"/>
      <c r="C585" s="119"/>
      <c r="D585" s="206"/>
      <c r="E585" s="379"/>
      <c r="F585" s="380"/>
      <c r="G585" s="381"/>
      <c r="H585" s="387"/>
      <c r="I585" s="388"/>
      <c r="J585" s="324" t="s">
        <v>619</v>
      </c>
      <c r="K585" s="324"/>
      <c r="L585" s="324"/>
      <c r="M585" s="325"/>
      <c r="N585" s="3"/>
      <c r="O585" s="330"/>
      <c r="P585" s="331"/>
      <c r="Q585" s="331"/>
      <c r="R585" s="331"/>
      <c r="S585" s="331"/>
      <c r="T585" s="331"/>
      <c r="U585" s="331"/>
      <c r="V585" s="331"/>
      <c r="W585" s="331"/>
      <c r="X585" s="331"/>
      <c r="Y585" s="332"/>
      <c r="Z585" s="236"/>
      <c r="AA585" s="129"/>
    </row>
    <row r="586" spans="1:27" ht="20.100000000000001" customHeight="1" x14ac:dyDescent="0.15">
      <c r="A586" s="94">
        <f>IFERROR(IF(AND($N586="○", TRIM($O586)=""),1001,0),3)</f>
        <v>0</v>
      </c>
      <c r="B586" s="94"/>
      <c r="C586" s="119"/>
      <c r="D586" s="206"/>
      <c r="E586" s="382"/>
      <c r="F586" s="383"/>
      <c r="G586" s="384"/>
      <c r="H586" s="329" t="s">
        <v>111</v>
      </c>
      <c r="I586" s="323"/>
      <c r="J586" s="323"/>
      <c r="K586" s="324"/>
      <c r="L586" s="324"/>
      <c r="M586" s="325"/>
      <c r="N586" s="3"/>
      <c r="O586" s="17"/>
      <c r="P586" s="18"/>
      <c r="Q586" s="18"/>
      <c r="R586" s="18"/>
      <c r="S586" s="18"/>
      <c r="T586" s="18"/>
      <c r="U586" s="18"/>
      <c r="V586" s="18"/>
      <c r="W586" s="18"/>
      <c r="X586" s="18"/>
      <c r="Y586" s="22"/>
      <c r="Z586" s="236"/>
      <c r="AA586" s="129"/>
    </row>
    <row r="587" spans="1:27" ht="20.100000000000001" customHeight="1" x14ac:dyDescent="0.15">
      <c r="A587" s="94"/>
      <c r="B587" s="94"/>
      <c r="C587" s="119"/>
      <c r="D587" s="206"/>
      <c r="E587" s="376" t="s">
        <v>533</v>
      </c>
      <c r="F587" s="377"/>
      <c r="G587" s="378"/>
      <c r="H587" s="347" t="s">
        <v>442</v>
      </c>
      <c r="I587" s="324"/>
      <c r="J587" s="324"/>
      <c r="K587" s="324"/>
      <c r="L587" s="324"/>
      <c r="M587" s="325"/>
      <c r="N587" s="3"/>
      <c r="O587" s="337"/>
      <c r="P587" s="338"/>
      <c r="Q587" s="338"/>
      <c r="R587" s="338"/>
      <c r="S587" s="338"/>
      <c r="T587" s="338"/>
      <c r="U587" s="338"/>
      <c r="V587" s="338"/>
      <c r="W587" s="338"/>
      <c r="X587" s="338"/>
      <c r="Y587" s="339"/>
      <c r="Z587" s="236"/>
      <c r="AA587" s="129"/>
    </row>
    <row r="588" spans="1:27" ht="20.100000000000001" customHeight="1" x14ac:dyDescent="0.15">
      <c r="A588" s="94"/>
      <c r="B588" s="94"/>
      <c r="C588" s="119"/>
      <c r="D588" s="206"/>
      <c r="E588" s="379"/>
      <c r="F588" s="380"/>
      <c r="G588" s="381"/>
      <c r="H588" s="389" t="s">
        <v>443</v>
      </c>
      <c r="I588" s="390"/>
      <c r="J588" s="390"/>
      <c r="K588" s="390"/>
      <c r="L588" s="390"/>
      <c r="M588" s="391"/>
      <c r="N588" s="3"/>
      <c r="O588" s="326"/>
      <c r="P588" s="327"/>
      <c r="Q588" s="327"/>
      <c r="R588" s="327"/>
      <c r="S588" s="327"/>
      <c r="T588" s="327"/>
      <c r="U588" s="327"/>
      <c r="V588" s="327"/>
      <c r="W588" s="327"/>
      <c r="X588" s="327"/>
      <c r="Y588" s="328"/>
      <c r="Z588" s="236"/>
      <c r="AA588" s="129"/>
    </row>
    <row r="589" spans="1:27" ht="20.100000000000001" customHeight="1" x14ac:dyDescent="0.15">
      <c r="A589" s="94"/>
      <c r="B589" s="94"/>
      <c r="C589" s="119"/>
      <c r="D589" s="206"/>
      <c r="E589" s="379"/>
      <c r="F589" s="380"/>
      <c r="G589" s="381"/>
      <c r="H589" s="347" t="s">
        <v>444</v>
      </c>
      <c r="I589" s="324"/>
      <c r="J589" s="324"/>
      <c r="K589" s="324"/>
      <c r="L589" s="324"/>
      <c r="M589" s="325"/>
      <c r="N589" s="3"/>
      <c r="O589" s="326"/>
      <c r="P589" s="327"/>
      <c r="Q589" s="327"/>
      <c r="R589" s="327"/>
      <c r="S589" s="327"/>
      <c r="T589" s="327"/>
      <c r="U589" s="327"/>
      <c r="V589" s="327"/>
      <c r="W589" s="327"/>
      <c r="X589" s="327"/>
      <c r="Y589" s="328"/>
      <c r="Z589" s="236"/>
      <c r="AA589" s="129"/>
    </row>
    <row r="590" spans="1:27" ht="30" customHeight="1" x14ac:dyDescent="0.15">
      <c r="A590" s="94"/>
      <c r="B590" s="94"/>
      <c r="C590" s="119"/>
      <c r="D590" s="206"/>
      <c r="E590" s="379"/>
      <c r="F590" s="380"/>
      <c r="G590" s="381"/>
      <c r="H590" s="389" t="s">
        <v>445</v>
      </c>
      <c r="I590" s="390"/>
      <c r="J590" s="390"/>
      <c r="K590" s="390"/>
      <c r="L590" s="390"/>
      <c r="M590" s="391"/>
      <c r="N590" s="3"/>
      <c r="O590" s="326"/>
      <c r="P590" s="327"/>
      <c r="Q590" s="327"/>
      <c r="R590" s="327"/>
      <c r="S590" s="327"/>
      <c r="T590" s="327"/>
      <c r="U590" s="327"/>
      <c r="V590" s="327"/>
      <c r="W590" s="327"/>
      <c r="X590" s="327"/>
      <c r="Y590" s="328"/>
      <c r="Z590" s="236"/>
      <c r="AA590" s="129"/>
    </row>
    <row r="591" spans="1:27" ht="20.100000000000001" customHeight="1" x14ac:dyDescent="0.15">
      <c r="A591" s="94"/>
      <c r="B591" s="94"/>
      <c r="C591" s="119"/>
      <c r="D591" s="206"/>
      <c r="E591" s="379"/>
      <c r="F591" s="380"/>
      <c r="G591" s="381"/>
      <c r="H591" s="347" t="s">
        <v>446</v>
      </c>
      <c r="I591" s="324"/>
      <c r="J591" s="324"/>
      <c r="K591" s="324"/>
      <c r="L591" s="324"/>
      <c r="M591" s="325"/>
      <c r="N591" s="3"/>
      <c r="O591" s="330"/>
      <c r="P591" s="331"/>
      <c r="Q591" s="331"/>
      <c r="R591" s="331"/>
      <c r="S591" s="331"/>
      <c r="T591" s="331"/>
      <c r="U591" s="331"/>
      <c r="V591" s="331"/>
      <c r="W591" s="331"/>
      <c r="X591" s="331"/>
      <c r="Y591" s="332"/>
      <c r="Z591" s="236"/>
      <c r="AA591" s="129"/>
    </row>
    <row r="592" spans="1:27" ht="20.100000000000001" customHeight="1" x14ac:dyDescent="0.15">
      <c r="A592" s="94">
        <f>IFERROR(IF(AND($N592="○", TRIM($O592)=""),1001,0),3)</f>
        <v>0</v>
      </c>
      <c r="B592" s="94"/>
      <c r="C592" s="119"/>
      <c r="D592" s="206"/>
      <c r="E592" s="382"/>
      <c r="F592" s="383"/>
      <c r="G592" s="384"/>
      <c r="H592" s="329" t="s">
        <v>111</v>
      </c>
      <c r="I592" s="323"/>
      <c r="J592" s="323"/>
      <c r="K592" s="324"/>
      <c r="L592" s="324"/>
      <c r="M592" s="325"/>
      <c r="N592" s="3"/>
      <c r="O592" s="17"/>
      <c r="P592" s="18"/>
      <c r="Q592" s="18"/>
      <c r="R592" s="18"/>
      <c r="S592" s="18"/>
      <c r="T592" s="18"/>
      <c r="U592" s="18"/>
      <c r="V592" s="18"/>
      <c r="W592" s="18"/>
      <c r="X592" s="18"/>
      <c r="Y592" s="22"/>
      <c r="Z592" s="236"/>
      <c r="AA592" s="129"/>
    </row>
    <row r="593" spans="1:27" ht="20.100000000000001" customHeight="1" x14ac:dyDescent="0.15">
      <c r="A593" s="94"/>
      <c r="B593" s="94"/>
      <c r="C593" s="119"/>
      <c r="D593" s="206"/>
      <c r="E593" s="373" t="s">
        <v>534</v>
      </c>
      <c r="F593" s="374"/>
      <c r="G593" s="375"/>
      <c r="H593" s="347" t="s">
        <v>447</v>
      </c>
      <c r="I593" s="324"/>
      <c r="J593" s="324"/>
      <c r="K593" s="324"/>
      <c r="L593" s="324"/>
      <c r="M593" s="325"/>
      <c r="N593" s="3"/>
      <c r="O593" s="337"/>
      <c r="P593" s="338"/>
      <c r="Q593" s="338"/>
      <c r="R593" s="338"/>
      <c r="S593" s="338"/>
      <c r="T593" s="338"/>
      <c r="U593" s="338"/>
      <c r="V593" s="338"/>
      <c r="W593" s="338"/>
      <c r="X593" s="338"/>
      <c r="Y593" s="339"/>
      <c r="Z593" s="236"/>
      <c r="AA593" s="129"/>
    </row>
    <row r="594" spans="1:27" ht="20.100000000000001" customHeight="1" x14ac:dyDescent="0.15">
      <c r="A594" s="94"/>
      <c r="B594" s="94"/>
      <c r="C594" s="119"/>
      <c r="D594" s="206"/>
      <c r="E594" s="367"/>
      <c r="F594" s="368"/>
      <c r="G594" s="369"/>
      <c r="H594" s="347" t="s">
        <v>448</v>
      </c>
      <c r="I594" s="324"/>
      <c r="J594" s="324"/>
      <c r="K594" s="324"/>
      <c r="L594" s="324"/>
      <c r="M594" s="325"/>
      <c r="N594" s="3"/>
      <c r="O594" s="326"/>
      <c r="P594" s="327"/>
      <c r="Q594" s="327"/>
      <c r="R594" s="327"/>
      <c r="S594" s="327"/>
      <c r="T594" s="327"/>
      <c r="U594" s="327"/>
      <c r="V594" s="327"/>
      <c r="W594" s="327"/>
      <c r="X594" s="327"/>
      <c r="Y594" s="328"/>
      <c r="Z594" s="236"/>
      <c r="AA594" s="129"/>
    </row>
    <row r="595" spans="1:27" ht="20.100000000000001" customHeight="1" x14ac:dyDescent="0.15">
      <c r="A595" s="94"/>
      <c r="B595" s="94"/>
      <c r="C595" s="119"/>
      <c r="D595" s="206"/>
      <c r="E595" s="367"/>
      <c r="F595" s="368"/>
      <c r="G595" s="369"/>
      <c r="H595" s="347" t="s">
        <v>449</v>
      </c>
      <c r="I595" s="324"/>
      <c r="J595" s="324"/>
      <c r="K595" s="324"/>
      <c r="L595" s="324"/>
      <c r="M595" s="325"/>
      <c r="N595" s="3"/>
      <c r="O595" s="330"/>
      <c r="P595" s="331"/>
      <c r="Q595" s="331"/>
      <c r="R595" s="331"/>
      <c r="S595" s="331"/>
      <c r="T595" s="331"/>
      <c r="U595" s="331"/>
      <c r="V595" s="331"/>
      <c r="W595" s="331"/>
      <c r="X595" s="331"/>
      <c r="Y595" s="332"/>
      <c r="Z595" s="236"/>
      <c r="AA595" s="129"/>
    </row>
    <row r="596" spans="1:27" ht="20.100000000000001" customHeight="1" x14ac:dyDescent="0.15">
      <c r="A596" s="94">
        <f>IFERROR(IF(AND($N596="○", TRIM($O596)=""),1001,0),3)</f>
        <v>0</v>
      </c>
      <c r="B596" s="94"/>
      <c r="C596" s="119"/>
      <c r="D596" s="206"/>
      <c r="E596" s="370"/>
      <c r="F596" s="371"/>
      <c r="G596" s="372"/>
      <c r="H596" s="329" t="s">
        <v>111</v>
      </c>
      <c r="I596" s="323"/>
      <c r="J596" s="323"/>
      <c r="K596" s="324"/>
      <c r="L596" s="324"/>
      <c r="M596" s="325"/>
      <c r="N596" s="3"/>
      <c r="O596" s="17"/>
      <c r="P596" s="18"/>
      <c r="Q596" s="18"/>
      <c r="R596" s="18"/>
      <c r="S596" s="18"/>
      <c r="T596" s="18"/>
      <c r="U596" s="18"/>
      <c r="V596" s="18"/>
      <c r="W596" s="18"/>
      <c r="X596" s="18"/>
      <c r="Y596" s="22"/>
      <c r="Z596" s="236"/>
      <c r="AA596" s="129"/>
    </row>
    <row r="597" spans="1:27" ht="20.100000000000001" customHeight="1" x14ac:dyDescent="0.15">
      <c r="A597" s="94"/>
      <c r="B597" s="94"/>
      <c r="C597" s="119"/>
      <c r="D597" s="206"/>
      <c r="E597" s="373" t="s">
        <v>535</v>
      </c>
      <c r="F597" s="374"/>
      <c r="G597" s="375"/>
      <c r="H597" s="347" t="s">
        <v>450</v>
      </c>
      <c r="I597" s="324"/>
      <c r="J597" s="324"/>
      <c r="K597" s="324"/>
      <c r="L597" s="324"/>
      <c r="M597" s="325"/>
      <c r="N597" s="3"/>
      <c r="O597" s="337"/>
      <c r="P597" s="338"/>
      <c r="Q597" s="338"/>
      <c r="R597" s="338"/>
      <c r="S597" s="338"/>
      <c r="T597" s="338"/>
      <c r="U597" s="338"/>
      <c r="V597" s="338"/>
      <c r="W597" s="338"/>
      <c r="X597" s="338"/>
      <c r="Y597" s="339"/>
      <c r="Z597" s="236"/>
      <c r="AA597" s="129"/>
    </row>
    <row r="598" spans="1:27" ht="20.100000000000001" customHeight="1" x14ac:dyDescent="0.15">
      <c r="A598" s="94"/>
      <c r="B598" s="94"/>
      <c r="C598" s="119"/>
      <c r="D598" s="206"/>
      <c r="E598" s="367"/>
      <c r="F598" s="368"/>
      <c r="G598" s="369"/>
      <c r="H598" s="347" t="s">
        <v>451</v>
      </c>
      <c r="I598" s="324"/>
      <c r="J598" s="324"/>
      <c r="K598" s="324"/>
      <c r="L598" s="324"/>
      <c r="M598" s="325"/>
      <c r="N598" s="3"/>
      <c r="O598" s="326"/>
      <c r="P598" s="327"/>
      <c r="Q598" s="327"/>
      <c r="R598" s="327"/>
      <c r="S598" s="327"/>
      <c r="T598" s="327"/>
      <c r="U598" s="327"/>
      <c r="V598" s="327"/>
      <c r="W598" s="327"/>
      <c r="X598" s="327"/>
      <c r="Y598" s="328"/>
      <c r="Z598" s="236"/>
      <c r="AA598" s="129"/>
    </row>
    <row r="599" spans="1:27" ht="20.100000000000001" customHeight="1" x14ac:dyDescent="0.15">
      <c r="A599" s="94"/>
      <c r="B599" s="94"/>
      <c r="C599" s="119"/>
      <c r="D599" s="206"/>
      <c r="E599" s="367"/>
      <c r="F599" s="368"/>
      <c r="G599" s="369"/>
      <c r="H599" s="347" t="s">
        <v>452</v>
      </c>
      <c r="I599" s="324"/>
      <c r="J599" s="324"/>
      <c r="K599" s="324"/>
      <c r="L599" s="324"/>
      <c r="M599" s="325"/>
      <c r="N599" s="3"/>
      <c r="O599" s="330"/>
      <c r="P599" s="331"/>
      <c r="Q599" s="331"/>
      <c r="R599" s="331"/>
      <c r="S599" s="331"/>
      <c r="T599" s="331"/>
      <c r="U599" s="331"/>
      <c r="V599" s="331"/>
      <c r="W599" s="331"/>
      <c r="X599" s="331"/>
      <c r="Y599" s="332"/>
      <c r="Z599" s="236"/>
      <c r="AA599" s="129"/>
    </row>
    <row r="600" spans="1:27" ht="20.100000000000001" customHeight="1" x14ac:dyDescent="0.15">
      <c r="A600" s="94">
        <f>IFERROR(IF(AND($N600="○", TRIM($O600)=""),1001,0),3)</f>
        <v>0</v>
      </c>
      <c r="B600" s="94"/>
      <c r="C600" s="119"/>
      <c r="D600" s="206"/>
      <c r="E600" s="370"/>
      <c r="F600" s="371"/>
      <c r="G600" s="372"/>
      <c r="H600" s="329" t="s">
        <v>111</v>
      </c>
      <c r="I600" s="323"/>
      <c r="J600" s="323"/>
      <c r="K600" s="324"/>
      <c r="L600" s="324"/>
      <c r="M600" s="325"/>
      <c r="N600" s="3"/>
      <c r="O600" s="17"/>
      <c r="P600" s="18"/>
      <c r="Q600" s="18"/>
      <c r="R600" s="18"/>
      <c r="S600" s="18"/>
      <c r="T600" s="18"/>
      <c r="U600" s="18"/>
      <c r="V600" s="18"/>
      <c r="W600" s="18"/>
      <c r="X600" s="18"/>
      <c r="Y600" s="22"/>
      <c r="Z600" s="236"/>
      <c r="AA600" s="129"/>
    </row>
    <row r="601" spans="1:27" ht="20.100000000000001" customHeight="1" x14ac:dyDescent="0.15">
      <c r="A601" s="94"/>
      <c r="B601" s="94"/>
      <c r="C601" s="119"/>
      <c r="D601" s="206"/>
      <c r="E601" s="373" t="s">
        <v>536</v>
      </c>
      <c r="F601" s="374"/>
      <c r="G601" s="375"/>
      <c r="H601" s="347" t="s">
        <v>453</v>
      </c>
      <c r="I601" s="324"/>
      <c r="J601" s="324"/>
      <c r="K601" s="324"/>
      <c r="L601" s="324"/>
      <c r="M601" s="325"/>
      <c r="N601" s="3"/>
      <c r="O601" s="337"/>
      <c r="P601" s="338"/>
      <c r="Q601" s="338"/>
      <c r="R601" s="338"/>
      <c r="S601" s="338"/>
      <c r="T601" s="338"/>
      <c r="U601" s="338"/>
      <c r="V601" s="338"/>
      <c r="W601" s="338"/>
      <c r="X601" s="338"/>
      <c r="Y601" s="339"/>
      <c r="Z601" s="236"/>
      <c r="AA601" s="129"/>
    </row>
    <row r="602" spans="1:27" ht="20.100000000000001" customHeight="1" x14ac:dyDescent="0.15">
      <c r="A602" s="94"/>
      <c r="B602" s="94"/>
      <c r="C602" s="119"/>
      <c r="D602" s="206"/>
      <c r="E602" s="367"/>
      <c r="F602" s="368"/>
      <c r="G602" s="369"/>
      <c r="H602" s="347" t="s">
        <v>454</v>
      </c>
      <c r="I602" s="324"/>
      <c r="J602" s="324"/>
      <c r="K602" s="324"/>
      <c r="L602" s="324"/>
      <c r="M602" s="325"/>
      <c r="N602" s="3"/>
      <c r="O602" s="326"/>
      <c r="P602" s="327"/>
      <c r="Q602" s="327"/>
      <c r="R602" s="327"/>
      <c r="S602" s="327"/>
      <c r="T602" s="327"/>
      <c r="U602" s="327"/>
      <c r="V602" s="327"/>
      <c r="W602" s="327"/>
      <c r="X602" s="327"/>
      <c r="Y602" s="328"/>
      <c r="Z602" s="236"/>
      <c r="AA602" s="129"/>
    </row>
    <row r="603" spans="1:27" ht="20.100000000000001" customHeight="1" x14ac:dyDescent="0.15">
      <c r="A603" s="94"/>
      <c r="B603" s="94"/>
      <c r="C603" s="119"/>
      <c r="D603" s="206"/>
      <c r="E603" s="367"/>
      <c r="F603" s="368"/>
      <c r="G603" s="369"/>
      <c r="H603" s="347" t="s">
        <v>455</v>
      </c>
      <c r="I603" s="324"/>
      <c r="J603" s="324"/>
      <c r="K603" s="324"/>
      <c r="L603" s="324"/>
      <c r="M603" s="325"/>
      <c r="N603" s="3"/>
      <c r="O603" s="326"/>
      <c r="P603" s="327"/>
      <c r="Q603" s="327"/>
      <c r="R603" s="327"/>
      <c r="S603" s="327"/>
      <c r="T603" s="327"/>
      <c r="U603" s="327"/>
      <c r="V603" s="327"/>
      <c r="W603" s="327"/>
      <c r="X603" s="327"/>
      <c r="Y603" s="328"/>
      <c r="Z603" s="236"/>
      <c r="AA603" s="129"/>
    </row>
    <row r="604" spans="1:27" ht="20.100000000000001" customHeight="1" x14ac:dyDescent="0.15">
      <c r="A604" s="94"/>
      <c r="B604" s="94"/>
      <c r="C604" s="119"/>
      <c r="D604" s="206"/>
      <c r="E604" s="367"/>
      <c r="F604" s="368"/>
      <c r="G604" s="369"/>
      <c r="H604" s="347" t="s">
        <v>456</v>
      </c>
      <c r="I604" s="324"/>
      <c r="J604" s="324"/>
      <c r="K604" s="324"/>
      <c r="L604" s="324"/>
      <c r="M604" s="325"/>
      <c r="N604" s="3"/>
      <c r="O604" s="330"/>
      <c r="P604" s="331"/>
      <c r="Q604" s="331"/>
      <c r="R604" s="331"/>
      <c r="S604" s="331"/>
      <c r="T604" s="331"/>
      <c r="U604" s="331"/>
      <c r="V604" s="331"/>
      <c r="W604" s="331"/>
      <c r="X604" s="331"/>
      <c r="Y604" s="332"/>
      <c r="Z604" s="236"/>
      <c r="AA604" s="129"/>
    </row>
    <row r="605" spans="1:27" ht="20.100000000000001" customHeight="1" x14ac:dyDescent="0.15">
      <c r="A605" s="94">
        <f>IFERROR(IF(AND($N605="○", TRIM($O605)=""),1001,0),3)</f>
        <v>0</v>
      </c>
      <c r="B605" s="94"/>
      <c r="C605" s="119"/>
      <c r="D605" s="206"/>
      <c r="E605" s="370"/>
      <c r="F605" s="371"/>
      <c r="G605" s="372"/>
      <c r="H605" s="329" t="s">
        <v>111</v>
      </c>
      <c r="I605" s="323"/>
      <c r="J605" s="323"/>
      <c r="K605" s="324"/>
      <c r="L605" s="324"/>
      <c r="M605" s="325"/>
      <c r="N605" s="3"/>
      <c r="O605" s="17"/>
      <c r="P605" s="18"/>
      <c r="Q605" s="18"/>
      <c r="R605" s="18"/>
      <c r="S605" s="18"/>
      <c r="T605" s="18"/>
      <c r="U605" s="18"/>
      <c r="V605" s="18"/>
      <c r="W605" s="18"/>
      <c r="X605" s="18"/>
      <c r="Y605" s="22"/>
      <c r="Z605" s="236"/>
      <c r="AA605" s="129"/>
    </row>
    <row r="606" spans="1:27" ht="20.100000000000001" customHeight="1" x14ac:dyDescent="0.15">
      <c r="A606" s="94"/>
      <c r="B606" s="94"/>
      <c r="C606" s="119"/>
      <c r="D606" s="206"/>
      <c r="E606" s="373" t="s">
        <v>537</v>
      </c>
      <c r="F606" s="374"/>
      <c r="G606" s="375"/>
      <c r="H606" s="347" t="s">
        <v>457</v>
      </c>
      <c r="I606" s="324"/>
      <c r="J606" s="324"/>
      <c r="K606" s="324"/>
      <c r="L606" s="324"/>
      <c r="M606" s="325"/>
      <c r="N606" s="3"/>
      <c r="O606" s="337"/>
      <c r="P606" s="338"/>
      <c r="Q606" s="338"/>
      <c r="R606" s="338"/>
      <c r="S606" s="338"/>
      <c r="T606" s="338"/>
      <c r="U606" s="338"/>
      <c r="V606" s="338"/>
      <c r="W606" s="338"/>
      <c r="X606" s="338"/>
      <c r="Y606" s="339"/>
      <c r="Z606" s="236"/>
      <c r="AA606" s="129"/>
    </row>
    <row r="607" spans="1:27" ht="20.100000000000001" customHeight="1" x14ac:dyDescent="0.15">
      <c r="A607" s="94"/>
      <c r="B607" s="94"/>
      <c r="C607" s="119"/>
      <c r="D607" s="206"/>
      <c r="E607" s="367"/>
      <c r="F607" s="368"/>
      <c r="G607" s="369"/>
      <c r="H607" s="347" t="s">
        <v>458</v>
      </c>
      <c r="I607" s="324"/>
      <c r="J607" s="324"/>
      <c r="K607" s="324"/>
      <c r="L607" s="324"/>
      <c r="M607" s="325"/>
      <c r="N607" s="3"/>
      <c r="O607" s="326"/>
      <c r="P607" s="327"/>
      <c r="Q607" s="327"/>
      <c r="R607" s="327"/>
      <c r="S607" s="327"/>
      <c r="T607" s="327"/>
      <c r="U607" s="327"/>
      <c r="V607" s="327"/>
      <c r="W607" s="327"/>
      <c r="X607" s="327"/>
      <c r="Y607" s="328"/>
      <c r="Z607" s="236"/>
      <c r="AA607" s="129"/>
    </row>
    <row r="608" spans="1:27" ht="20.100000000000001" customHeight="1" x14ac:dyDescent="0.15">
      <c r="A608" s="94"/>
      <c r="B608" s="94"/>
      <c r="C608" s="119"/>
      <c r="D608" s="206"/>
      <c r="E608" s="367"/>
      <c r="F608" s="368"/>
      <c r="G608" s="369"/>
      <c r="H608" s="347" t="s">
        <v>459</v>
      </c>
      <c r="I608" s="324"/>
      <c r="J608" s="324"/>
      <c r="K608" s="324"/>
      <c r="L608" s="324"/>
      <c r="M608" s="325"/>
      <c r="N608" s="3"/>
      <c r="O608" s="330"/>
      <c r="P608" s="331"/>
      <c r="Q608" s="331"/>
      <c r="R608" s="331"/>
      <c r="S608" s="331"/>
      <c r="T608" s="331"/>
      <c r="U608" s="331"/>
      <c r="V608" s="331"/>
      <c r="W608" s="331"/>
      <c r="X608" s="331"/>
      <c r="Y608" s="332"/>
      <c r="Z608" s="236"/>
      <c r="AA608" s="129"/>
    </row>
    <row r="609" spans="1:27" ht="20.100000000000001" customHeight="1" x14ac:dyDescent="0.15">
      <c r="A609" s="94">
        <f>IFERROR(IF(AND($N609="○", TRIM($O609)=""),1001,0),3)</f>
        <v>0</v>
      </c>
      <c r="B609" s="94"/>
      <c r="C609" s="119"/>
      <c r="D609" s="206"/>
      <c r="E609" s="370"/>
      <c r="F609" s="371"/>
      <c r="G609" s="372"/>
      <c r="H609" s="329" t="s">
        <v>111</v>
      </c>
      <c r="I609" s="323"/>
      <c r="J609" s="323"/>
      <c r="K609" s="324"/>
      <c r="L609" s="324"/>
      <c r="M609" s="325"/>
      <c r="N609" s="3"/>
      <c r="O609" s="17"/>
      <c r="P609" s="18"/>
      <c r="Q609" s="18"/>
      <c r="R609" s="18"/>
      <c r="S609" s="18"/>
      <c r="T609" s="18"/>
      <c r="U609" s="18"/>
      <c r="V609" s="18"/>
      <c r="W609" s="18"/>
      <c r="X609" s="18"/>
      <c r="Y609" s="22"/>
      <c r="Z609" s="236"/>
      <c r="AA609" s="129"/>
    </row>
    <row r="610" spans="1:27" ht="20.100000000000001" customHeight="1" x14ac:dyDescent="0.15">
      <c r="A610" s="94"/>
      <c r="B610" s="94"/>
      <c r="C610" s="119"/>
      <c r="D610" s="206"/>
      <c r="E610" s="376" t="s">
        <v>538</v>
      </c>
      <c r="F610" s="377"/>
      <c r="G610" s="378"/>
      <c r="H610" s="347" t="s">
        <v>460</v>
      </c>
      <c r="I610" s="324"/>
      <c r="J610" s="324"/>
      <c r="K610" s="324"/>
      <c r="L610" s="324"/>
      <c r="M610" s="325"/>
      <c r="N610" s="3"/>
      <c r="O610" s="392"/>
      <c r="P610" s="393"/>
      <c r="Q610" s="393"/>
      <c r="R610" s="393"/>
      <c r="S610" s="393"/>
      <c r="T610" s="393"/>
      <c r="U610" s="393"/>
      <c r="V610" s="393"/>
      <c r="W610" s="393"/>
      <c r="X610" s="393"/>
      <c r="Y610" s="394"/>
      <c r="Z610" s="236"/>
      <c r="AA610" s="129"/>
    </row>
    <row r="611" spans="1:27" ht="20.100000000000001" customHeight="1" x14ac:dyDescent="0.15">
      <c r="A611" s="94">
        <f>IFERROR(IF(AND($N611="○", TRIM($O611)=""),1001,0),3)</f>
        <v>0</v>
      </c>
      <c r="B611" s="94"/>
      <c r="C611" s="119"/>
      <c r="D611" s="206"/>
      <c r="E611" s="382"/>
      <c r="F611" s="383"/>
      <c r="G611" s="384"/>
      <c r="H611" s="329" t="s">
        <v>111</v>
      </c>
      <c r="I611" s="323"/>
      <c r="J611" s="323"/>
      <c r="K611" s="324"/>
      <c r="L611" s="324"/>
      <c r="M611" s="325"/>
      <c r="N611" s="3"/>
      <c r="O611" s="17"/>
      <c r="P611" s="18"/>
      <c r="Q611" s="18"/>
      <c r="R611" s="18"/>
      <c r="S611" s="18"/>
      <c r="T611" s="18"/>
      <c r="U611" s="18"/>
      <c r="V611" s="18"/>
      <c r="W611" s="18"/>
      <c r="X611" s="18"/>
      <c r="Y611" s="22"/>
      <c r="Z611" s="236"/>
      <c r="AA611" s="129"/>
    </row>
    <row r="612" spans="1:27" ht="20.100000000000001" customHeight="1" x14ac:dyDescent="0.15">
      <c r="A612" s="94"/>
      <c r="B612" s="94"/>
      <c r="C612" s="119"/>
      <c r="D612" s="206"/>
      <c r="E612" s="373" t="s">
        <v>539</v>
      </c>
      <c r="F612" s="374"/>
      <c r="G612" s="375"/>
      <c r="H612" s="347" t="s">
        <v>461</v>
      </c>
      <c r="I612" s="324"/>
      <c r="J612" s="324"/>
      <c r="K612" s="324"/>
      <c r="L612" s="324"/>
      <c r="M612" s="325"/>
      <c r="N612" s="3"/>
      <c r="O612" s="337"/>
      <c r="P612" s="338"/>
      <c r="Q612" s="338"/>
      <c r="R612" s="338"/>
      <c r="S612" s="338"/>
      <c r="T612" s="338"/>
      <c r="U612" s="338"/>
      <c r="V612" s="338"/>
      <c r="W612" s="338"/>
      <c r="X612" s="338"/>
      <c r="Y612" s="339"/>
      <c r="Z612" s="236"/>
      <c r="AA612" s="129"/>
    </row>
    <row r="613" spans="1:27" ht="20.100000000000001" customHeight="1" x14ac:dyDescent="0.15">
      <c r="A613" s="94"/>
      <c r="B613" s="94"/>
      <c r="C613" s="119"/>
      <c r="D613" s="206"/>
      <c r="E613" s="367"/>
      <c r="F613" s="368"/>
      <c r="G613" s="369"/>
      <c r="H613" s="347" t="s">
        <v>462</v>
      </c>
      <c r="I613" s="324"/>
      <c r="J613" s="324"/>
      <c r="K613" s="324"/>
      <c r="L613" s="324"/>
      <c r="M613" s="325"/>
      <c r="N613" s="3"/>
      <c r="O613" s="326"/>
      <c r="P613" s="327"/>
      <c r="Q613" s="327"/>
      <c r="R613" s="327"/>
      <c r="S613" s="327"/>
      <c r="T613" s="327"/>
      <c r="U613" s="327"/>
      <c r="V613" s="327"/>
      <c r="W613" s="327"/>
      <c r="X613" s="327"/>
      <c r="Y613" s="328"/>
      <c r="Z613" s="236"/>
      <c r="AA613" s="129"/>
    </row>
    <row r="614" spans="1:27" ht="20.100000000000001" customHeight="1" x14ac:dyDescent="0.15">
      <c r="A614" s="94"/>
      <c r="B614" s="94"/>
      <c r="C614" s="119"/>
      <c r="D614" s="206"/>
      <c r="E614" s="367"/>
      <c r="F614" s="368"/>
      <c r="G614" s="369"/>
      <c r="H614" s="347" t="s">
        <v>463</v>
      </c>
      <c r="I614" s="324"/>
      <c r="J614" s="324"/>
      <c r="K614" s="324"/>
      <c r="L614" s="324"/>
      <c r="M614" s="325"/>
      <c r="N614" s="3"/>
      <c r="O614" s="326"/>
      <c r="P614" s="327"/>
      <c r="Q614" s="327"/>
      <c r="R614" s="327"/>
      <c r="S614" s="327"/>
      <c r="T614" s="327"/>
      <c r="U614" s="327"/>
      <c r="V614" s="327"/>
      <c r="W614" s="327"/>
      <c r="X614" s="327"/>
      <c r="Y614" s="328"/>
      <c r="Z614" s="236"/>
      <c r="AA614" s="129"/>
    </row>
    <row r="615" spans="1:27" ht="20.100000000000001" customHeight="1" x14ac:dyDescent="0.15">
      <c r="A615" s="94"/>
      <c r="B615" s="94"/>
      <c r="C615" s="119"/>
      <c r="D615" s="206"/>
      <c r="E615" s="367"/>
      <c r="F615" s="368"/>
      <c r="G615" s="369"/>
      <c r="H615" s="347" t="s">
        <v>464</v>
      </c>
      <c r="I615" s="324"/>
      <c r="J615" s="324"/>
      <c r="K615" s="324"/>
      <c r="L615" s="324"/>
      <c r="M615" s="325"/>
      <c r="N615" s="3"/>
      <c r="O615" s="326"/>
      <c r="P615" s="327"/>
      <c r="Q615" s="327"/>
      <c r="R615" s="327"/>
      <c r="S615" s="327"/>
      <c r="T615" s="327"/>
      <c r="U615" s="327"/>
      <c r="V615" s="327"/>
      <c r="W615" s="327"/>
      <c r="X615" s="327"/>
      <c r="Y615" s="328"/>
      <c r="Z615" s="236"/>
      <c r="AA615" s="129"/>
    </row>
    <row r="616" spans="1:27" ht="20.100000000000001" customHeight="1" x14ac:dyDescent="0.15">
      <c r="A616" s="94"/>
      <c r="B616" s="94"/>
      <c r="C616" s="119"/>
      <c r="D616" s="206"/>
      <c r="E616" s="367"/>
      <c r="F616" s="368"/>
      <c r="G616" s="369"/>
      <c r="H616" s="347" t="s">
        <v>465</v>
      </c>
      <c r="I616" s="324"/>
      <c r="J616" s="324"/>
      <c r="K616" s="324"/>
      <c r="L616" s="324"/>
      <c r="M616" s="325"/>
      <c r="N616" s="3"/>
      <c r="O616" s="326"/>
      <c r="P616" s="327"/>
      <c r="Q616" s="327"/>
      <c r="R616" s="327"/>
      <c r="S616" s="327"/>
      <c r="T616" s="327"/>
      <c r="U616" s="327"/>
      <c r="V616" s="327"/>
      <c r="W616" s="327"/>
      <c r="X616" s="327"/>
      <c r="Y616" s="328"/>
      <c r="Z616" s="236"/>
      <c r="AA616" s="129"/>
    </row>
    <row r="617" spans="1:27" ht="20.100000000000001" customHeight="1" x14ac:dyDescent="0.15">
      <c r="A617" s="94"/>
      <c r="B617" s="94"/>
      <c r="C617" s="119"/>
      <c r="D617" s="206"/>
      <c r="E617" s="367"/>
      <c r="F617" s="368"/>
      <c r="G617" s="369"/>
      <c r="H617" s="347" t="s">
        <v>466</v>
      </c>
      <c r="I617" s="324"/>
      <c r="J617" s="324"/>
      <c r="K617" s="324"/>
      <c r="L617" s="324"/>
      <c r="M617" s="325"/>
      <c r="N617" s="3"/>
      <c r="O617" s="330"/>
      <c r="P617" s="331"/>
      <c r="Q617" s="331"/>
      <c r="R617" s="331"/>
      <c r="S617" s="331"/>
      <c r="T617" s="331"/>
      <c r="U617" s="331"/>
      <c r="V617" s="331"/>
      <c r="W617" s="331"/>
      <c r="X617" s="331"/>
      <c r="Y617" s="332"/>
      <c r="Z617" s="236"/>
      <c r="AA617" s="129"/>
    </row>
    <row r="618" spans="1:27" ht="20.100000000000001" customHeight="1" x14ac:dyDescent="0.15">
      <c r="A618" s="94">
        <f>IFERROR(IF(AND($N618="○", TRIM($O618)=""),1001,0),3)</f>
        <v>0</v>
      </c>
      <c r="B618" s="94"/>
      <c r="C618" s="119"/>
      <c r="D618" s="206"/>
      <c r="E618" s="370"/>
      <c r="F618" s="371"/>
      <c r="G618" s="372"/>
      <c r="H618" s="329" t="s">
        <v>111</v>
      </c>
      <c r="I618" s="323"/>
      <c r="J618" s="323"/>
      <c r="K618" s="324"/>
      <c r="L618" s="324"/>
      <c r="M618" s="325"/>
      <c r="N618" s="3"/>
      <c r="O618" s="17"/>
      <c r="P618" s="18"/>
      <c r="Q618" s="18"/>
      <c r="R618" s="18"/>
      <c r="S618" s="18"/>
      <c r="T618" s="18"/>
      <c r="U618" s="18"/>
      <c r="V618" s="18"/>
      <c r="W618" s="18"/>
      <c r="X618" s="18"/>
      <c r="Y618" s="22"/>
      <c r="Z618" s="236"/>
      <c r="AA618" s="129"/>
    </row>
    <row r="619" spans="1:27" ht="20.100000000000001" customHeight="1" x14ac:dyDescent="0.15">
      <c r="A619" s="94"/>
      <c r="B619" s="94"/>
      <c r="C619" s="119"/>
      <c r="D619" s="206"/>
      <c r="E619" s="376" t="s">
        <v>540</v>
      </c>
      <c r="F619" s="377"/>
      <c r="G619" s="378"/>
      <c r="H619" s="347" t="s">
        <v>467</v>
      </c>
      <c r="I619" s="324"/>
      <c r="J619" s="324"/>
      <c r="K619" s="324"/>
      <c r="L619" s="324"/>
      <c r="M619" s="325"/>
      <c r="N619" s="3"/>
      <c r="O619" s="392"/>
      <c r="P619" s="393"/>
      <c r="Q619" s="393"/>
      <c r="R619" s="393"/>
      <c r="S619" s="393"/>
      <c r="T619" s="393"/>
      <c r="U619" s="393"/>
      <c r="V619" s="393"/>
      <c r="W619" s="393"/>
      <c r="X619" s="393"/>
      <c r="Y619" s="394"/>
      <c r="Z619" s="236"/>
      <c r="AA619" s="129"/>
    </row>
    <row r="620" spans="1:27" ht="20.100000000000001" customHeight="1" x14ac:dyDescent="0.15">
      <c r="A620" s="94">
        <f>IFERROR(IF(AND($N620="○", TRIM($O620)=""),1001,0),3)</f>
        <v>0</v>
      </c>
      <c r="B620" s="94"/>
      <c r="C620" s="119"/>
      <c r="D620" s="206"/>
      <c r="E620" s="382"/>
      <c r="F620" s="383"/>
      <c r="G620" s="384"/>
      <c r="H620" s="329" t="s">
        <v>111</v>
      </c>
      <c r="I620" s="323"/>
      <c r="J620" s="323"/>
      <c r="K620" s="324"/>
      <c r="L620" s="324"/>
      <c r="M620" s="325"/>
      <c r="N620" s="3"/>
      <c r="O620" s="17"/>
      <c r="P620" s="18"/>
      <c r="Q620" s="18"/>
      <c r="R620" s="18"/>
      <c r="S620" s="18"/>
      <c r="T620" s="18"/>
      <c r="U620" s="18"/>
      <c r="V620" s="18"/>
      <c r="W620" s="18"/>
      <c r="X620" s="18"/>
      <c r="Y620" s="22"/>
      <c r="Z620" s="236"/>
      <c r="AA620" s="129"/>
    </row>
    <row r="621" spans="1:27" ht="20.100000000000001" customHeight="1" x14ac:dyDescent="0.15">
      <c r="A621" s="94"/>
      <c r="B621" s="94"/>
      <c r="C621" s="119"/>
      <c r="D621" s="206"/>
      <c r="E621" s="373" t="s">
        <v>541</v>
      </c>
      <c r="F621" s="374"/>
      <c r="G621" s="375"/>
      <c r="H621" s="347" t="s">
        <v>468</v>
      </c>
      <c r="I621" s="324"/>
      <c r="J621" s="324"/>
      <c r="K621" s="324"/>
      <c r="L621" s="324"/>
      <c r="M621" s="325"/>
      <c r="N621" s="3"/>
      <c r="O621" s="337"/>
      <c r="P621" s="338"/>
      <c r="Q621" s="338"/>
      <c r="R621" s="338"/>
      <c r="S621" s="338"/>
      <c r="T621" s="338"/>
      <c r="U621" s="338"/>
      <c r="V621" s="338"/>
      <c r="W621" s="338"/>
      <c r="X621" s="338"/>
      <c r="Y621" s="339"/>
      <c r="Z621" s="236"/>
      <c r="AA621" s="129"/>
    </row>
    <row r="622" spans="1:27" ht="20.100000000000001" customHeight="1" x14ac:dyDescent="0.15">
      <c r="A622" s="94"/>
      <c r="B622" s="94"/>
      <c r="C622" s="119"/>
      <c r="D622" s="206"/>
      <c r="E622" s="367"/>
      <c r="F622" s="368"/>
      <c r="G622" s="369"/>
      <c r="H622" s="347" t="s">
        <v>469</v>
      </c>
      <c r="I622" s="324"/>
      <c r="J622" s="324"/>
      <c r="K622" s="324"/>
      <c r="L622" s="324"/>
      <c r="M622" s="325"/>
      <c r="N622" s="3"/>
      <c r="O622" s="330"/>
      <c r="P622" s="331"/>
      <c r="Q622" s="331"/>
      <c r="R622" s="331"/>
      <c r="S622" s="331"/>
      <c r="T622" s="331"/>
      <c r="U622" s="331"/>
      <c r="V622" s="331"/>
      <c r="W622" s="331"/>
      <c r="X622" s="331"/>
      <c r="Y622" s="332"/>
      <c r="Z622" s="236"/>
      <c r="AA622" s="129"/>
    </row>
    <row r="623" spans="1:27" ht="20.100000000000001" customHeight="1" x14ac:dyDescent="0.15">
      <c r="A623" s="94">
        <f>IFERROR(IF(AND($N623="○", TRIM($O623)=""),1001,0),3)</f>
        <v>0</v>
      </c>
      <c r="B623" s="94"/>
      <c r="C623" s="119"/>
      <c r="D623" s="206"/>
      <c r="E623" s="370"/>
      <c r="F623" s="371"/>
      <c r="G623" s="372"/>
      <c r="H623" s="329" t="s">
        <v>111</v>
      </c>
      <c r="I623" s="323"/>
      <c r="J623" s="323"/>
      <c r="K623" s="324"/>
      <c r="L623" s="324"/>
      <c r="M623" s="325"/>
      <c r="N623" s="3"/>
      <c r="O623" s="17"/>
      <c r="P623" s="18"/>
      <c r="Q623" s="18"/>
      <c r="R623" s="18"/>
      <c r="S623" s="18"/>
      <c r="T623" s="18"/>
      <c r="U623" s="18"/>
      <c r="V623" s="18"/>
      <c r="W623" s="18"/>
      <c r="X623" s="18"/>
      <c r="Y623" s="22"/>
      <c r="Z623" s="236"/>
      <c r="AA623" s="129"/>
    </row>
    <row r="624" spans="1:27" ht="20.100000000000001" customHeight="1" x14ac:dyDescent="0.15">
      <c r="A624" s="94"/>
      <c r="B624" s="94"/>
      <c r="C624" s="119"/>
      <c r="D624" s="206"/>
      <c r="E624" s="376" t="s">
        <v>542</v>
      </c>
      <c r="F624" s="377"/>
      <c r="G624" s="378"/>
      <c r="H624" s="347" t="s">
        <v>470</v>
      </c>
      <c r="I624" s="324"/>
      <c r="J624" s="324"/>
      <c r="K624" s="324"/>
      <c r="L624" s="324"/>
      <c r="M624" s="325"/>
      <c r="N624" s="3"/>
      <c r="O624" s="392"/>
      <c r="P624" s="393"/>
      <c r="Q624" s="393"/>
      <c r="R624" s="393"/>
      <c r="S624" s="393"/>
      <c r="T624" s="393"/>
      <c r="U624" s="393"/>
      <c r="V624" s="393"/>
      <c r="W624" s="393"/>
      <c r="X624" s="393"/>
      <c r="Y624" s="394"/>
      <c r="Z624" s="236"/>
      <c r="AA624" s="129"/>
    </row>
    <row r="625" spans="1:27" ht="20.100000000000001" customHeight="1" x14ac:dyDescent="0.15">
      <c r="A625" s="94">
        <f>IFERROR(IF(AND($N625="○", TRIM($O625)=""),1001,0),3)</f>
        <v>0</v>
      </c>
      <c r="B625" s="94"/>
      <c r="C625" s="119"/>
      <c r="D625" s="206"/>
      <c r="E625" s="382"/>
      <c r="F625" s="383"/>
      <c r="G625" s="384"/>
      <c r="H625" s="329" t="s">
        <v>111</v>
      </c>
      <c r="I625" s="323"/>
      <c r="J625" s="323"/>
      <c r="K625" s="324"/>
      <c r="L625" s="324"/>
      <c r="M625" s="325"/>
      <c r="N625" s="3"/>
      <c r="O625" s="17"/>
      <c r="P625" s="18"/>
      <c r="Q625" s="18"/>
      <c r="R625" s="18"/>
      <c r="S625" s="18"/>
      <c r="T625" s="18"/>
      <c r="U625" s="18"/>
      <c r="V625" s="18"/>
      <c r="W625" s="18"/>
      <c r="X625" s="18"/>
      <c r="Y625" s="22"/>
      <c r="Z625" s="236"/>
      <c r="AA625" s="129"/>
    </row>
    <row r="626" spans="1:27" ht="20.100000000000001" customHeight="1" x14ac:dyDescent="0.15">
      <c r="A626" s="94"/>
      <c r="B626" s="94"/>
      <c r="C626" s="119"/>
      <c r="D626" s="206"/>
      <c r="E626" s="373" t="s">
        <v>543</v>
      </c>
      <c r="F626" s="374"/>
      <c r="G626" s="375"/>
      <c r="H626" s="347" t="s">
        <v>471</v>
      </c>
      <c r="I626" s="324"/>
      <c r="J626" s="324"/>
      <c r="K626" s="324"/>
      <c r="L626" s="324"/>
      <c r="M626" s="325"/>
      <c r="N626" s="3"/>
      <c r="O626" s="337"/>
      <c r="P626" s="338"/>
      <c r="Q626" s="338"/>
      <c r="R626" s="338"/>
      <c r="S626" s="338"/>
      <c r="T626" s="338"/>
      <c r="U626" s="338"/>
      <c r="V626" s="338"/>
      <c r="W626" s="338"/>
      <c r="X626" s="338"/>
      <c r="Y626" s="339"/>
      <c r="Z626" s="236"/>
      <c r="AA626" s="129"/>
    </row>
    <row r="627" spans="1:27" ht="20.100000000000001" customHeight="1" x14ac:dyDescent="0.15">
      <c r="A627" s="94"/>
      <c r="B627" s="94"/>
      <c r="C627" s="119"/>
      <c r="D627" s="206"/>
      <c r="E627" s="367"/>
      <c r="F627" s="368"/>
      <c r="G627" s="369"/>
      <c r="H627" s="347" t="s">
        <v>472</v>
      </c>
      <c r="I627" s="324"/>
      <c r="J627" s="324"/>
      <c r="K627" s="324"/>
      <c r="L627" s="324"/>
      <c r="M627" s="325"/>
      <c r="N627" s="3"/>
      <c r="O627" s="326"/>
      <c r="P627" s="327"/>
      <c r="Q627" s="327"/>
      <c r="R627" s="327"/>
      <c r="S627" s="327"/>
      <c r="T627" s="327"/>
      <c r="U627" s="327"/>
      <c r="V627" s="327"/>
      <c r="W627" s="327"/>
      <c r="X627" s="327"/>
      <c r="Y627" s="328"/>
      <c r="Z627" s="236"/>
      <c r="AA627" s="129"/>
    </row>
    <row r="628" spans="1:27" ht="20.100000000000001" customHeight="1" x14ac:dyDescent="0.15">
      <c r="A628" s="94"/>
      <c r="B628" s="94"/>
      <c r="C628" s="119"/>
      <c r="D628" s="206"/>
      <c r="E628" s="367"/>
      <c r="F628" s="368"/>
      <c r="G628" s="369"/>
      <c r="H628" s="347" t="s">
        <v>635</v>
      </c>
      <c r="I628" s="324"/>
      <c r="J628" s="324"/>
      <c r="K628" s="324"/>
      <c r="L628" s="324"/>
      <c r="M628" s="325"/>
      <c r="N628" s="3"/>
      <c r="O628" s="330"/>
      <c r="P628" s="331"/>
      <c r="Q628" s="331"/>
      <c r="R628" s="331"/>
      <c r="S628" s="331"/>
      <c r="T628" s="331"/>
      <c r="U628" s="331"/>
      <c r="V628" s="331"/>
      <c r="W628" s="331"/>
      <c r="X628" s="331"/>
      <c r="Y628" s="332"/>
      <c r="Z628" s="236"/>
      <c r="AA628" s="129"/>
    </row>
    <row r="629" spans="1:27" ht="20.100000000000001" customHeight="1" x14ac:dyDescent="0.15">
      <c r="A629" s="94">
        <f>IFERROR(IF(AND($N629="○", TRIM($O629)=""),1001,0),3)</f>
        <v>0</v>
      </c>
      <c r="B629" s="94"/>
      <c r="C629" s="119"/>
      <c r="D629" s="206"/>
      <c r="E629" s="370"/>
      <c r="F629" s="371"/>
      <c r="G629" s="372"/>
      <c r="H629" s="329" t="s">
        <v>111</v>
      </c>
      <c r="I629" s="323"/>
      <c r="J629" s="323"/>
      <c r="K629" s="324"/>
      <c r="L629" s="324"/>
      <c r="M629" s="325"/>
      <c r="N629" s="3"/>
      <c r="O629" s="17"/>
      <c r="P629" s="18"/>
      <c r="Q629" s="18"/>
      <c r="R629" s="18"/>
      <c r="S629" s="18"/>
      <c r="T629" s="18"/>
      <c r="U629" s="18"/>
      <c r="V629" s="18"/>
      <c r="W629" s="18"/>
      <c r="X629" s="18"/>
      <c r="Y629" s="22"/>
      <c r="Z629" s="236"/>
      <c r="AA629" s="129"/>
    </row>
    <row r="630" spans="1:27" ht="20.100000000000001" customHeight="1" x14ac:dyDescent="0.15">
      <c r="A630" s="94"/>
      <c r="B630" s="94"/>
      <c r="C630" s="119"/>
      <c r="D630" s="206"/>
      <c r="E630" s="376" t="s">
        <v>544</v>
      </c>
      <c r="F630" s="377"/>
      <c r="G630" s="378"/>
      <c r="H630" s="347" t="s">
        <v>473</v>
      </c>
      <c r="I630" s="324"/>
      <c r="J630" s="324"/>
      <c r="K630" s="324"/>
      <c r="L630" s="324"/>
      <c r="M630" s="325"/>
      <c r="N630" s="3"/>
      <c r="O630" s="337"/>
      <c r="P630" s="338"/>
      <c r="Q630" s="338"/>
      <c r="R630" s="338"/>
      <c r="S630" s="338"/>
      <c r="T630" s="338"/>
      <c r="U630" s="338"/>
      <c r="V630" s="338"/>
      <c r="W630" s="338"/>
      <c r="X630" s="338"/>
      <c r="Y630" s="339"/>
      <c r="Z630" s="236"/>
      <c r="AA630" s="129"/>
    </row>
    <row r="631" spans="1:27" ht="20.100000000000001" customHeight="1" x14ac:dyDescent="0.15">
      <c r="A631" s="94"/>
      <c r="B631" s="94"/>
      <c r="C631" s="119"/>
      <c r="D631" s="206"/>
      <c r="E631" s="379"/>
      <c r="F631" s="380"/>
      <c r="G631" s="381"/>
      <c r="H631" s="347" t="s">
        <v>474</v>
      </c>
      <c r="I631" s="324"/>
      <c r="J631" s="324"/>
      <c r="K631" s="324"/>
      <c r="L631" s="324"/>
      <c r="M631" s="325"/>
      <c r="N631" s="3"/>
      <c r="O631" s="326"/>
      <c r="P631" s="327"/>
      <c r="Q631" s="327"/>
      <c r="R631" s="327"/>
      <c r="S631" s="327"/>
      <c r="T631" s="327"/>
      <c r="U631" s="327"/>
      <c r="V631" s="327"/>
      <c r="W631" s="327"/>
      <c r="X631" s="327"/>
      <c r="Y631" s="328"/>
      <c r="Z631" s="236"/>
      <c r="AA631" s="129"/>
    </row>
    <row r="632" spans="1:27" ht="20.100000000000001" customHeight="1" x14ac:dyDescent="0.15">
      <c r="A632" s="94"/>
      <c r="B632" s="94"/>
      <c r="C632" s="119"/>
      <c r="D632" s="206"/>
      <c r="E632" s="379"/>
      <c r="F632" s="380"/>
      <c r="G632" s="381"/>
      <c r="H632" s="347" t="s">
        <v>475</v>
      </c>
      <c r="I632" s="324"/>
      <c r="J632" s="324"/>
      <c r="K632" s="324"/>
      <c r="L632" s="324"/>
      <c r="M632" s="325"/>
      <c r="N632" s="3"/>
      <c r="O632" s="326"/>
      <c r="P632" s="327"/>
      <c r="Q632" s="327"/>
      <c r="R632" s="327"/>
      <c r="S632" s="327"/>
      <c r="T632" s="327"/>
      <c r="U632" s="327"/>
      <c r="V632" s="327"/>
      <c r="W632" s="327"/>
      <c r="X632" s="327"/>
      <c r="Y632" s="328"/>
      <c r="Z632" s="236"/>
      <c r="AA632" s="129"/>
    </row>
    <row r="633" spans="1:27" ht="20.100000000000001" customHeight="1" x14ac:dyDescent="0.15">
      <c r="A633" s="94"/>
      <c r="B633" s="94"/>
      <c r="C633" s="119"/>
      <c r="D633" s="206"/>
      <c r="E633" s="379"/>
      <c r="F633" s="380"/>
      <c r="G633" s="381"/>
      <c r="H633" s="347" t="s">
        <v>476</v>
      </c>
      <c r="I633" s="324"/>
      <c r="J633" s="324"/>
      <c r="K633" s="324"/>
      <c r="L633" s="324"/>
      <c r="M633" s="325"/>
      <c r="N633" s="3"/>
      <c r="O633" s="326"/>
      <c r="P633" s="327"/>
      <c r="Q633" s="327"/>
      <c r="R633" s="327"/>
      <c r="S633" s="327"/>
      <c r="T633" s="327"/>
      <c r="U633" s="327"/>
      <c r="V633" s="327"/>
      <c r="W633" s="327"/>
      <c r="X633" s="327"/>
      <c r="Y633" s="328"/>
      <c r="Z633" s="236"/>
      <c r="AA633" s="129"/>
    </row>
    <row r="634" spans="1:27" ht="20.100000000000001" customHeight="1" x14ac:dyDescent="0.15">
      <c r="A634" s="94"/>
      <c r="B634" s="94"/>
      <c r="C634" s="119"/>
      <c r="D634" s="206"/>
      <c r="E634" s="379"/>
      <c r="F634" s="380"/>
      <c r="G634" s="381"/>
      <c r="H634" s="347" t="s">
        <v>477</v>
      </c>
      <c r="I634" s="324"/>
      <c r="J634" s="324"/>
      <c r="K634" s="324"/>
      <c r="L634" s="324"/>
      <c r="M634" s="325"/>
      <c r="N634" s="3"/>
      <c r="O634" s="326"/>
      <c r="P634" s="327"/>
      <c r="Q634" s="327"/>
      <c r="R634" s="327"/>
      <c r="S634" s="327"/>
      <c r="T634" s="327"/>
      <c r="U634" s="327"/>
      <c r="V634" s="327"/>
      <c r="W634" s="327"/>
      <c r="X634" s="327"/>
      <c r="Y634" s="328"/>
      <c r="Z634" s="236"/>
      <c r="AA634" s="129"/>
    </row>
    <row r="635" spans="1:27" ht="20.100000000000001" customHeight="1" x14ac:dyDescent="0.15">
      <c r="A635" s="94"/>
      <c r="B635" s="94"/>
      <c r="C635" s="119"/>
      <c r="D635" s="206"/>
      <c r="E635" s="379"/>
      <c r="F635" s="380"/>
      <c r="G635" s="381"/>
      <c r="H635" s="347" t="s">
        <v>478</v>
      </c>
      <c r="I635" s="324"/>
      <c r="J635" s="324"/>
      <c r="K635" s="324"/>
      <c r="L635" s="324"/>
      <c r="M635" s="325"/>
      <c r="N635" s="3"/>
      <c r="O635" s="326"/>
      <c r="P635" s="327"/>
      <c r="Q635" s="327"/>
      <c r="R635" s="327"/>
      <c r="S635" s="327"/>
      <c r="T635" s="327"/>
      <c r="U635" s="327"/>
      <c r="V635" s="327"/>
      <c r="W635" s="327"/>
      <c r="X635" s="327"/>
      <c r="Y635" s="328"/>
      <c r="Z635" s="236"/>
      <c r="AA635" s="129"/>
    </row>
    <row r="636" spans="1:27" ht="20.100000000000001" customHeight="1" x14ac:dyDescent="0.15">
      <c r="A636" s="94"/>
      <c r="B636" s="94"/>
      <c r="C636" s="119"/>
      <c r="D636" s="206"/>
      <c r="E636" s="379"/>
      <c r="F636" s="380"/>
      <c r="G636" s="381"/>
      <c r="H636" s="347" t="s">
        <v>637</v>
      </c>
      <c r="I636" s="324"/>
      <c r="J636" s="324"/>
      <c r="K636" s="324"/>
      <c r="L636" s="324"/>
      <c r="M636" s="325"/>
      <c r="N636" s="3"/>
      <c r="O636" s="326"/>
      <c r="P636" s="327"/>
      <c r="Q636" s="327"/>
      <c r="R636" s="327"/>
      <c r="S636" s="327"/>
      <c r="T636" s="327"/>
      <c r="U636" s="327"/>
      <c r="V636" s="327"/>
      <c r="W636" s="327"/>
      <c r="X636" s="327"/>
      <c r="Y636" s="328"/>
      <c r="Z636" s="236"/>
      <c r="AA636" s="129"/>
    </row>
    <row r="637" spans="1:27" ht="20.100000000000001" customHeight="1" x14ac:dyDescent="0.15">
      <c r="A637" s="94"/>
      <c r="B637" s="94"/>
      <c r="C637" s="119"/>
      <c r="D637" s="206"/>
      <c r="E637" s="379"/>
      <c r="F637" s="380"/>
      <c r="G637" s="381"/>
      <c r="H637" s="347" t="s">
        <v>638</v>
      </c>
      <c r="I637" s="324"/>
      <c r="J637" s="324"/>
      <c r="K637" s="324"/>
      <c r="L637" s="324"/>
      <c r="M637" s="325"/>
      <c r="N637" s="3"/>
      <c r="O637" s="330"/>
      <c r="P637" s="331"/>
      <c r="Q637" s="331"/>
      <c r="R637" s="331"/>
      <c r="S637" s="331"/>
      <c r="T637" s="331"/>
      <c r="U637" s="331"/>
      <c r="V637" s="331"/>
      <c r="W637" s="331"/>
      <c r="X637" s="331"/>
      <c r="Y637" s="332"/>
      <c r="Z637" s="236"/>
      <c r="AA637" s="129"/>
    </row>
    <row r="638" spans="1:27" ht="20.100000000000001" customHeight="1" x14ac:dyDescent="0.15">
      <c r="A638" s="94">
        <f>IFERROR(IF(AND($N638="○", TRIM($O638)=""),1001,0),3)</f>
        <v>0</v>
      </c>
      <c r="B638" s="94"/>
      <c r="C638" s="119"/>
      <c r="D638" s="206"/>
      <c r="E638" s="382"/>
      <c r="F638" s="383"/>
      <c r="G638" s="384"/>
      <c r="H638" s="329" t="s">
        <v>111</v>
      </c>
      <c r="I638" s="323"/>
      <c r="J638" s="323"/>
      <c r="K638" s="324"/>
      <c r="L638" s="324"/>
      <c r="M638" s="325"/>
      <c r="N638" s="3"/>
      <c r="O638" s="17"/>
      <c r="P638" s="18"/>
      <c r="Q638" s="18"/>
      <c r="R638" s="18"/>
      <c r="S638" s="18"/>
      <c r="T638" s="18"/>
      <c r="U638" s="18"/>
      <c r="V638" s="18"/>
      <c r="W638" s="18"/>
      <c r="X638" s="18"/>
      <c r="Y638" s="22"/>
      <c r="Z638" s="236"/>
      <c r="AA638" s="129"/>
    </row>
    <row r="639" spans="1:27" ht="20.100000000000001" customHeight="1" x14ac:dyDescent="0.15">
      <c r="A639" s="94"/>
      <c r="B639" s="94"/>
      <c r="C639" s="119"/>
      <c r="D639" s="206"/>
      <c r="E639" s="373" t="s">
        <v>545</v>
      </c>
      <c r="F639" s="374"/>
      <c r="G639" s="375"/>
      <c r="H639" s="347" t="s">
        <v>639</v>
      </c>
      <c r="I639" s="324"/>
      <c r="J639" s="324"/>
      <c r="K639" s="324"/>
      <c r="L639" s="324"/>
      <c r="M639" s="325"/>
      <c r="N639" s="3"/>
      <c r="O639" s="337"/>
      <c r="P639" s="338"/>
      <c r="Q639" s="338"/>
      <c r="R639" s="338"/>
      <c r="S639" s="338"/>
      <c r="T639" s="338"/>
      <c r="U639" s="338"/>
      <c r="V639" s="338"/>
      <c r="W639" s="338"/>
      <c r="X639" s="338"/>
      <c r="Y639" s="339"/>
      <c r="Z639" s="236"/>
      <c r="AA639" s="129"/>
    </row>
    <row r="640" spans="1:27" ht="20.100000000000001" customHeight="1" x14ac:dyDescent="0.15">
      <c r="A640" s="94"/>
      <c r="B640" s="94"/>
      <c r="C640" s="119"/>
      <c r="D640" s="206"/>
      <c r="E640" s="367"/>
      <c r="F640" s="368"/>
      <c r="G640" s="369"/>
      <c r="H640" s="347" t="s">
        <v>479</v>
      </c>
      <c r="I640" s="324"/>
      <c r="J640" s="324"/>
      <c r="K640" s="324"/>
      <c r="L640" s="324"/>
      <c r="M640" s="325"/>
      <c r="N640" s="3"/>
      <c r="O640" s="330"/>
      <c r="P640" s="331"/>
      <c r="Q640" s="331"/>
      <c r="R640" s="331"/>
      <c r="S640" s="331"/>
      <c r="T640" s="331"/>
      <c r="U640" s="331"/>
      <c r="V640" s="331"/>
      <c r="W640" s="331"/>
      <c r="X640" s="331"/>
      <c r="Y640" s="332"/>
      <c r="Z640" s="236"/>
      <c r="AA640" s="129"/>
    </row>
    <row r="641" spans="1:27" ht="20.100000000000001" customHeight="1" x14ac:dyDescent="0.15">
      <c r="A641" s="94">
        <f>IFERROR(IF(AND($N641="○", TRIM($O641)=""),1001,0),3)</f>
        <v>0</v>
      </c>
      <c r="B641" s="94"/>
      <c r="C641" s="119"/>
      <c r="D641" s="206"/>
      <c r="E641" s="370"/>
      <c r="F641" s="371"/>
      <c r="G641" s="372"/>
      <c r="H641" s="329" t="s">
        <v>111</v>
      </c>
      <c r="I641" s="323"/>
      <c r="J641" s="323"/>
      <c r="K641" s="324"/>
      <c r="L641" s="324"/>
      <c r="M641" s="325"/>
      <c r="N641" s="3"/>
      <c r="O641" s="17"/>
      <c r="P641" s="18"/>
      <c r="Q641" s="18"/>
      <c r="R641" s="18"/>
      <c r="S641" s="18"/>
      <c r="T641" s="18"/>
      <c r="U641" s="18"/>
      <c r="V641" s="18"/>
      <c r="W641" s="18"/>
      <c r="X641" s="18"/>
      <c r="Y641" s="22"/>
      <c r="Z641" s="236"/>
      <c r="AA641" s="129"/>
    </row>
    <row r="642" spans="1:27" ht="20.100000000000001" customHeight="1" x14ac:dyDescent="0.15">
      <c r="A642" s="94"/>
      <c r="B642" s="94"/>
      <c r="C642" s="119"/>
      <c r="D642" s="206"/>
      <c r="E642" s="376" t="s">
        <v>546</v>
      </c>
      <c r="F642" s="377"/>
      <c r="G642" s="378"/>
      <c r="H642" s="347" t="s">
        <v>480</v>
      </c>
      <c r="I642" s="324"/>
      <c r="J642" s="324"/>
      <c r="K642" s="324"/>
      <c r="L642" s="324"/>
      <c r="M642" s="325"/>
      <c r="N642" s="3"/>
      <c r="O642" s="337"/>
      <c r="P642" s="338"/>
      <c r="Q642" s="338"/>
      <c r="R642" s="338"/>
      <c r="S642" s="338"/>
      <c r="T642" s="338"/>
      <c r="U642" s="338"/>
      <c r="V642" s="338"/>
      <c r="W642" s="338"/>
      <c r="X642" s="338"/>
      <c r="Y642" s="339"/>
      <c r="Z642" s="236"/>
      <c r="AA642" s="129"/>
    </row>
    <row r="643" spans="1:27" ht="20.100000000000001" customHeight="1" x14ac:dyDescent="0.15">
      <c r="A643" s="94"/>
      <c r="B643" s="94"/>
      <c r="C643" s="119"/>
      <c r="D643" s="206"/>
      <c r="E643" s="379"/>
      <c r="F643" s="380"/>
      <c r="G643" s="381"/>
      <c r="H643" s="347" t="s">
        <v>479</v>
      </c>
      <c r="I643" s="324"/>
      <c r="J643" s="324"/>
      <c r="K643" s="324"/>
      <c r="L643" s="324"/>
      <c r="M643" s="325"/>
      <c r="N643" s="3"/>
      <c r="O643" s="330"/>
      <c r="P643" s="331"/>
      <c r="Q643" s="331"/>
      <c r="R643" s="331"/>
      <c r="S643" s="331"/>
      <c r="T643" s="331"/>
      <c r="U643" s="331"/>
      <c r="V643" s="331"/>
      <c r="W643" s="331"/>
      <c r="X643" s="331"/>
      <c r="Y643" s="332"/>
      <c r="Z643" s="236"/>
      <c r="AA643" s="129"/>
    </row>
    <row r="644" spans="1:27" ht="20.100000000000001" customHeight="1" x14ac:dyDescent="0.15">
      <c r="A644" s="94">
        <f>IFERROR(IF(AND($N644="○", TRIM($O644)=""),1001,0),3)</f>
        <v>0</v>
      </c>
      <c r="B644" s="94"/>
      <c r="C644" s="119"/>
      <c r="D644" s="206"/>
      <c r="E644" s="382"/>
      <c r="F644" s="383"/>
      <c r="G644" s="384"/>
      <c r="H644" s="329" t="s">
        <v>111</v>
      </c>
      <c r="I644" s="323"/>
      <c r="J644" s="323"/>
      <c r="K644" s="324"/>
      <c r="L644" s="324"/>
      <c r="M644" s="325"/>
      <c r="N644" s="3"/>
      <c r="O644" s="17"/>
      <c r="P644" s="18"/>
      <c r="Q644" s="18"/>
      <c r="R644" s="18"/>
      <c r="S644" s="18"/>
      <c r="T644" s="18"/>
      <c r="U644" s="18"/>
      <c r="V644" s="18"/>
      <c r="W644" s="18"/>
      <c r="X644" s="18"/>
      <c r="Y644" s="22"/>
      <c r="Z644" s="236"/>
      <c r="AA644" s="129"/>
    </row>
    <row r="645" spans="1:27" ht="20.100000000000001" customHeight="1" x14ac:dyDescent="0.15">
      <c r="A645" s="94"/>
      <c r="B645" s="94"/>
      <c r="C645" s="119"/>
      <c r="D645" s="206"/>
      <c r="E645" s="373" t="s">
        <v>547</v>
      </c>
      <c r="F645" s="374"/>
      <c r="G645" s="375"/>
      <c r="H645" s="347" t="s">
        <v>481</v>
      </c>
      <c r="I645" s="324"/>
      <c r="J645" s="324"/>
      <c r="K645" s="324"/>
      <c r="L645" s="324"/>
      <c r="M645" s="325"/>
      <c r="N645" s="3"/>
      <c r="O645" s="392"/>
      <c r="P645" s="393"/>
      <c r="Q645" s="393"/>
      <c r="R645" s="393"/>
      <c r="S645" s="393"/>
      <c r="T645" s="393"/>
      <c r="U645" s="393"/>
      <c r="V645" s="393"/>
      <c r="W645" s="393"/>
      <c r="X645" s="393"/>
      <c r="Y645" s="394"/>
      <c r="Z645" s="236"/>
      <c r="AA645" s="129"/>
    </row>
    <row r="646" spans="1:27" ht="20.100000000000001" customHeight="1" x14ac:dyDescent="0.15">
      <c r="A646" s="94">
        <f>IFERROR(IF(AND($N646="○", TRIM($O646)=""),1001,0),3)</f>
        <v>0</v>
      </c>
      <c r="B646" s="94"/>
      <c r="C646" s="119"/>
      <c r="D646" s="206"/>
      <c r="E646" s="370"/>
      <c r="F646" s="371"/>
      <c r="G646" s="372"/>
      <c r="H646" s="329" t="s">
        <v>111</v>
      </c>
      <c r="I646" s="323"/>
      <c r="J646" s="323"/>
      <c r="K646" s="324"/>
      <c r="L646" s="324"/>
      <c r="M646" s="325"/>
      <c r="N646" s="3"/>
      <c r="O646" s="17"/>
      <c r="P646" s="18"/>
      <c r="Q646" s="18"/>
      <c r="R646" s="18"/>
      <c r="S646" s="18"/>
      <c r="T646" s="18"/>
      <c r="U646" s="18"/>
      <c r="V646" s="18"/>
      <c r="W646" s="18"/>
      <c r="X646" s="18"/>
      <c r="Y646" s="22"/>
      <c r="Z646" s="236"/>
      <c r="AA646" s="129"/>
    </row>
    <row r="647" spans="1:27" ht="20.100000000000001" customHeight="1" x14ac:dyDescent="0.15">
      <c r="A647" s="94"/>
      <c r="B647" s="94"/>
      <c r="C647" s="119"/>
      <c r="D647" s="206"/>
      <c r="E647" s="376" t="s">
        <v>548</v>
      </c>
      <c r="F647" s="377"/>
      <c r="G647" s="378"/>
      <c r="H647" s="347" t="s">
        <v>482</v>
      </c>
      <c r="I647" s="324"/>
      <c r="J647" s="324"/>
      <c r="K647" s="324"/>
      <c r="L647" s="324"/>
      <c r="M647" s="325"/>
      <c r="N647" s="3"/>
      <c r="O647" s="337"/>
      <c r="P647" s="338"/>
      <c r="Q647" s="338"/>
      <c r="R647" s="338"/>
      <c r="S647" s="338"/>
      <c r="T647" s="338"/>
      <c r="U647" s="338"/>
      <c r="V647" s="338"/>
      <c r="W647" s="338"/>
      <c r="X647" s="338"/>
      <c r="Y647" s="339"/>
      <c r="Z647" s="236"/>
      <c r="AA647" s="129"/>
    </row>
    <row r="648" spans="1:27" ht="20.100000000000001" customHeight="1" x14ac:dyDescent="0.15">
      <c r="A648" s="94"/>
      <c r="B648" s="94"/>
      <c r="C648" s="119"/>
      <c r="D648" s="206"/>
      <c r="E648" s="379"/>
      <c r="F648" s="380"/>
      <c r="G648" s="381"/>
      <c r="H648" s="347" t="s">
        <v>483</v>
      </c>
      <c r="I648" s="324"/>
      <c r="J648" s="324"/>
      <c r="K648" s="324"/>
      <c r="L648" s="324"/>
      <c r="M648" s="325"/>
      <c r="N648" s="3"/>
      <c r="O648" s="326"/>
      <c r="P648" s="327"/>
      <c r="Q648" s="327"/>
      <c r="R648" s="327"/>
      <c r="S648" s="327"/>
      <c r="T648" s="327"/>
      <c r="U648" s="327"/>
      <c r="V648" s="327"/>
      <c r="W648" s="327"/>
      <c r="X648" s="327"/>
      <c r="Y648" s="328"/>
      <c r="Z648" s="236"/>
      <c r="AA648" s="129"/>
    </row>
    <row r="649" spans="1:27" ht="20.100000000000001" customHeight="1" x14ac:dyDescent="0.15">
      <c r="A649" s="94"/>
      <c r="B649" s="94"/>
      <c r="C649" s="119"/>
      <c r="D649" s="206"/>
      <c r="E649" s="379"/>
      <c r="F649" s="380"/>
      <c r="G649" s="381"/>
      <c r="H649" s="347" t="s">
        <v>484</v>
      </c>
      <c r="I649" s="324"/>
      <c r="J649" s="324"/>
      <c r="K649" s="324"/>
      <c r="L649" s="324"/>
      <c r="M649" s="325"/>
      <c r="N649" s="3"/>
      <c r="O649" s="326"/>
      <c r="P649" s="327"/>
      <c r="Q649" s="327"/>
      <c r="R649" s="327"/>
      <c r="S649" s="327"/>
      <c r="T649" s="327"/>
      <c r="U649" s="327"/>
      <c r="V649" s="327"/>
      <c r="W649" s="327"/>
      <c r="X649" s="327"/>
      <c r="Y649" s="328"/>
      <c r="Z649" s="236"/>
      <c r="AA649" s="129"/>
    </row>
    <row r="650" spans="1:27" ht="20.100000000000001" customHeight="1" x14ac:dyDescent="0.15">
      <c r="A650" s="94"/>
      <c r="B650" s="94"/>
      <c r="C650" s="119"/>
      <c r="D650" s="206"/>
      <c r="E650" s="379"/>
      <c r="F650" s="380"/>
      <c r="G650" s="381"/>
      <c r="H650" s="347" t="s">
        <v>485</v>
      </c>
      <c r="I650" s="324"/>
      <c r="J650" s="324"/>
      <c r="K650" s="324"/>
      <c r="L650" s="324"/>
      <c r="M650" s="325"/>
      <c r="N650" s="3"/>
      <c r="O650" s="330"/>
      <c r="P650" s="331"/>
      <c r="Q650" s="331"/>
      <c r="R650" s="331"/>
      <c r="S650" s="331"/>
      <c r="T650" s="331"/>
      <c r="U650" s="331"/>
      <c r="V650" s="331"/>
      <c r="W650" s="331"/>
      <c r="X650" s="331"/>
      <c r="Y650" s="332"/>
      <c r="Z650" s="236"/>
      <c r="AA650" s="129"/>
    </row>
    <row r="651" spans="1:27" ht="20.100000000000001" customHeight="1" x14ac:dyDescent="0.15">
      <c r="A651" s="94">
        <f>IFERROR(IF(AND($N651="○", TRIM($O651)=""),1001,0),3)</f>
        <v>0</v>
      </c>
      <c r="B651" s="94"/>
      <c r="C651" s="119"/>
      <c r="D651" s="206"/>
      <c r="E651" s="382"/>
      <c r="F651" s="383"/>
      <c r="G651" s="384"/>
      <c r="H651" s="329" t="s">
        <v>111</v>
      </c>
      <c r="I651" s="323"/>
      <c r="J651" s="323"/>
      <c r="K651" s="324"/>
      <c r="L651" s="324"/>
      <c r="M651" s="325"/>
      <c r="N651" s="3"/>
      <c r="O651" s="17"/>
      <c r="P651" s="18"/>
      <c r="Q651" s="18"/>
      <c r="R651" s="18"/>
      <c r="S651" s="18"/>
      <c r="T651" s="18"/>
      <c r="U651" s="18"/>
      <c r="V651" s="18"/>
      <c r="W651" s="18"/>
      <c r="X651" s="18"/>
      <c r="Y651" s="22"/>
      <c r="Z651" s="236"/>
      <c r="AA651" s="129"/>
    </row>
    <row r="652" spans="1:27" ht="20.100000000000001" customHeight="1" x14ac:dyDescent="0.15">
      <c r="A652" s="94"/>
      <c r="B652" s="94"/>
      <c r="C652" s="119"/>
      <c r="D652" s="206"/>
      <c r="E652" s="376" t="s">
        <v>549</v>
      </c>
      <c r="F652" s="377"/>
      <c r="G652" s="378"/>
      <c r="H652" s="395" t="s">
        <v>630</v>
      </c>
      <c r="I652" s="396"/>
      <c r="J652" s="397" t="s">
        <v>622</v>
      </c>
      <c r="K652" s="397"/>
      <c r="L652" s="397"/>
      <c r="M652" s="398"/>
      <c r="N652" s="3"/>
      <c r="O652" s="337"/>
      <c r="P652" s="338"/>
      <c r="Q652" s="338"/>
      <c r="R652" s="338"/>
      <c r="S652" s="338"/>
      <c r="T652" s="338"/>
      <c r="U652" s="338"/>
      <c r="V652" s="338"/>
      <c r="W652" s="338"/>
      <c r="X652" s="338"/>
      <c r="Y652" s="339"/>
      <c r="Z652" s="236"/>
      <c r="AA652" s="129"/>
    </row>
    <row r="653" spans="1:27" ht="20.100000000000001" customHeight="1" x14ac:dyDescent="0.15">
      <c r="A653" s="94"/>
      <c r="B653" s="94"/>
      <c r="C653" s="119"/>
      <c r="D653" s="206"/>
      <c r="E653" s="379"/>
      <c r="F653" s="380"/>
      <c r="G653" s="381"/>
      <c r="H653" s="399"/>
      <c r="I653" s="400"/>
      <c r="J653" s="397" t="s">
        <v>621</v>
      </c>
      <c r="K653" s="397"/>
      <c r="L653" s="397"/>
      <c r="M653" s="398"/>
      <c r="N653" s="3"/>
      <c r="O653" s="326"/>
      <c r="P653" s="327"/>
      <c r="Q653" s="327"/>
      <c r="R653" s="327"/>
      <c r="S653" s="327"/>
      <c r="T653" s="327"/>
      <c r="U653" s="327"/>
      <c r="V653" s="327"/>
      <c r="W653" s="327"/>
      <c r="X653" s="327"/>
      <c r="Y653" s="328"/>
      <c r="Z653" s="236"/>
      <c r="AA653" s="129"/>
    </row>
    <row r="654" spans="1:27" ht="20.100000000000001" customHeight="1" x14ac:dyDescent="0.15">
      <c r="A654" s="94"/>
      <c r="B654" s="94"/>
      <c r="C654" s="119"/>
      <c r="D654" s="206"/>
      <c r="E654" s="379"/>
      <c r="F654" s="380"/>
      <c r="G654" s="381"/>
      <c r="H654" s="401"/>
      <c r="I654" s="402"/>
      <c r="J654" s="397" t="s">
        <v>620</v>
      </c>
      <c r="K654" s="397"/>
      <c r="L654" s="397"/>
      <c r="M654" s="398"/>
      <c r="N654" s="3"/>
      <c r="O654" s="326"/>
      <c r="P654" s="327"/>
      <c r="Q654" s="327"/>
      <c r="R654" s="327"/>
      <c r="S654" s="327"/>
      <c r="T654" s="327"/>
      <c r="U654" s="327"/>
      <c r="V654" s="327"/>
      <c r="W654" s="327"/>
      <c r="X654" s="327"/>
      <c r="Y654" s="328"/>
      <c r="Z654" s="236"/>
      <c r="AA654" s="129"/>
    </row>
    <row r="655" spans="1:27" ht="20.100000000000001" customHeight="1" x14ac:dyDescent="0.15">
      <c r="A655" s="94"/>
      <c r="B655" s="94"/>
      <c r="C655" s="119"/>
      <c r="D655" s="206"/>
      <c r="E655" s="379"/>
      <c r="F655" s="380"/>
      <c r="G655" s="381"/>
      <c r="H655" s="395" t="s">
        <v>623</v>
      </c>
      <c r="I655" s="403"/>
      <c r="J655" s="322" t="s">
        <v>624</v>
      </c>
      <c r="K655" s="397"/>
      <c r="L655" s="397"/>
      <c r="M655" s="398"/>
      <c r="N655" s="3"/>
      <c r="O655" s="326"/>
      <c r="P655" s="327"/>
      <c r="Q655" s="327"/>
      <c r="R655" s="327"/>
      <c r="S655" s="327"/>
      <c r="T655" s="327"/>
      <c r="U655" s="327"/>
      <c r="V655" s="327"/>
      <c r="W655" s="327"/>
      <c r="X655" s="327"/>
      <c r="Y655" s="328"/>
      <c r="Z655" s="236"/>
      <c r="AA655" s="129"/>
    </row>
    <row r="656" spans="1:27" ht="20.100000000000001" customHeight="1" x14ac:dyDescent="0.15">
      <c r="A656" s="94"/>
      <c r="B656" s="94"/>
      <c r="C656" s="119"/>
      <c r="D656" s="206"/>
      <c r="E656" s="379"/>
      <c r="F656" s="380"/>
      <c r="G656" s="381"/>
      <c r="H656" s="399"/>
      <c r="I656" s="404"/>
      <c r="J656" s="347" t="s">
        <v>625</v>
      </c>
      <c r="K656" s="324"/>
      <c r="L656" s="324"/>
      <c r="M656" s="325"/>
      <c r="N656" s="3"/>
      <c r="O656" s="326"/>
      <c r="P656" s="327"/>
      <c r="Q656" s="327"/>
      <c r="R656" s="327"/>
      <c r="S656" s="327"/>
      <c r="T656" s="327"/>
      <c r="U656" s="327"/>
      <c r="V656" s="327"/>
      <c r="W656" s="327"/>
      <c r="X656" s="327"/>
      <c r="Y656" s="328"/>
      <c r="Z656" s="236"/>
      <c r="AA656" s="129"/>
    </row>
    <row r="657" spans="1:27" ht="20.100000000000001" customHeight="1" x14ac:dyDescent="0.15">
      <c r="A657" s="94"/>
      <c r="B657" s="94"/>
      <c r="C657" s="119"/>
      <c r="D657" s="206"/>
      <c r="E657" s="379"/>
      <c r="F657" s="380"/>
      <c r="G657" s="381"/>
      <c r="H657" s="399"/>
      <c r="I657" s="404"/>
      <c r="J657" s="347" t="s">
        <v>626</v>
      </c>
      <c r="K657" s="324"/>
      <c r="L657" s="324"/>
      <c r="M657" s="325"/>
      <c r="N657" s="3"/>
      <c r="O657" s="326"/>
      <c r="P657" s="327"/>
      <c r="Q657" s="327"/>
      <c r="R657" s="327"/>
      <c r="S657" s="327"/>
      <c r="T657" s="327"/>
      <c r="U657" s="327"/>
      <c r="V657" s="327"/>
      <c r="W657" s="327"/>
      <c r="X657" s="327"/>
      <c r="Y657" s="328"/>
      <c r="Z657" s="236"/>
      <c r="AA657" s="129"/>
    </row>
    <row r="658" spans="1:27" ht="20.100000000000001" customHeight="1" x14ac:dyDescent="0.15">
      <c r="A658" s="94"/>
      <c r="B658" s="94"/>
      <c r="C658" s="119"/>
      <c r="D658" s="206"/>
      <c r="E658" s="379"/>
      <c r="F658" s="380"/>
      <c r="G658" s="381"/>
      <c r="H658" s="399"/>
      <c r="I658" s="404"/>
      <c r="J658" s="347" t="s">
        <v>627</v>
      </c>
      <c r="K658" s="324"/>
      <c r="L658" s="324"/>
      <c r="M658" s="325"/>
      <c r="N658" s="3"/>
      <c r="O658" s="326"/>
      <c r="P658" s="327"/>
      <c r="Q658" s="327"/>
      <c r="R658" s="327"/>
      <c r="S658" s="327"/>
      <c r="T658" s="327"/>
      <c r="U658" s="327"/>
      <c r="V658" s="327"/>
      <c r="W658" s="327"/>
      <c r="X658" s="327"/>
      <c r="Y658" s="328"/>
      <c r="Z658" s="236"/>
      <c r="AA658" s="129"/>
    </row>
    <row r="659" spans="1:27" ht="20.100000000000001" customHeight="1" x14ac:dyDescent="0.15">
      <c r="A659" s="94"/>
      <c r="B659" s="94"/>
      <c r="C659" s="119"/>
      <c r="D659" s="206"/>
      <c r="E659" s="379"/>
      <c r="F659" s="380"/>
      <c r="G659" s="381"/>
      <c r="H659" s="399"/>
      <c r="I659" s="404"/>
      <c r="J659" s="322" t="s">
        <v>628</v>
      </c>
      <c r="K659" s="397"/>
      <c r="L659" s="397"/>
      <c r="M659" s="398"/>
      <c r="N659" s="3"/>
      <c r="O659" s="326"/>
      <c r="P659" s="327"/>
      <c r="Q659" s="327"/>
      <c r="R659" s="327"/>
      <c r="S659" s="327"/>
      <c r="T659" s="327"/>
      <c r="U659" s="327"/>
      <c r="V659" s="327"/>
      <c r="W659" s="327"/>
      <c r="X659" s="327"/>
      <c r="Y659" s="328"/>
      <c r="Z659" s="236"/>
      <c r="AA659" s="129"/>
    </row>
    <row r="660" spans="1:27" ht="20.100000000000001" customHeight="1" x14ac:dyDescent="0.15">
      <c r="A660" s="94"/>
      <c r="B660" s="94"/>
      <c r="C660" s="119"/>
      <c r="D660" s="206"/>
      <c r="E660" s="379"/>
      <c r="F660" s="380"/>
      <c r="G660" s="381"/>
      <c r="H660" s="401"/>
      <c r="I660" s="405"/>
      <c r="J660" s="322" t="s">
        <v>629</v>
      </c>
      <c r="K660" s="397"/>
      <c r="L660" s="397"/>
      <c r="M660" s="398"/>
      <c r="N660" s="3"/>
      <c r="O660" s="330"/>
      <c r="P660" s="331"/>
      <c r="Q660" s="331"/>
      <c r="R660" s="331"/>
      <c r="S660" s="331"/>
      <c r="T660" s="331"/>
      <c r="U660" s="331"/>
      <c r="V660" s="331"/>
      <c r="W660" s="331"/>
      <c r="X660" s="331"/>
      <c r="Y660" s="332"/>
      <c r="Z660" s="236"/>
      <c r="AA660" s="129"/>
    </row>
    <row r="661" spans="1:27" ht="20.100000000000001" customHeight="1" x14ac:dyDescent="0.15">
      <c r="A661" s="94">
        <f>IFERROR(IF(AND($N661="○", TRIM($O661)=""),1001,0),3)</f>
        <v>0</v>
      </c>
      <c r="B661" s="94"/>
      <c r="C661" s="119"/>
      <c r="D661" s="206"/>
      <c r="E661" s="382"/>
      <c r="F661" s="383"/>
      <c r="G661" s="384"/>
      <c r="H661" s="329" t="s">
        <v>111</v>
      </c>
      <c r="I661" s="323"/>
      <c r="J661" s="323"/>
      <c r="K661" s="324"/>
      <c r="L661" s="324"/>
      <c r="M661" s="325"/>
      <c r="N661" s="3"/>
      <c r="O661" s="17"/>
      <c r="P661" s="18"/>
      <c r="Q661" s="18"/>
      <c r="R661" s="18"/>
      <c r="S661" s="18"/>
      <c r="T661" s="18"/>
      <c r="U661" s="18"/>
      <c r="V661" s="18"/>
      <c r="W661" s="18"/>
      <c r="X661" s="18"/>
      <c r="Y661" s="22"/>
      <c r="Z661" s="236"/>
      <c r="AA661" s="129"/>
    </row>
    <row r="662" spans="1:27" ht="20.100000000000001" customHeight="1" x14ac:dyDescent="0.15">
      <c r="A662" s="94"/>
      <c r="B662" s="94"/>
      <c r="C662" s="119"/>
      <c r="D662" s="206"/>
      <c r="E662" s="376" t="s">
        <v>550</v>
      </c>
      <c r="F662" s="377"/>
      <c r="G662" s="378"/>
      <c r="H662" s="347" t="s">
        <v>486</v>
      </c>
      <c r="I662" s="324"/>
      <c r="J662" s="324"/>
      <c r="K662" s="324"/>
      <c r="L662" s="324"/>
      <c r="M662" s="325"/>
      <c r="N662" s="3"/>
      <c r="O662" s="392"/>
      <c r="P662" s="393"/>
      <c r="Q662" s="393"/>
      <c r="R662" s="393"/>
      <c r="S662" s="393"/>
      <c r="T662" s="393"/>
      <c r="U662" s="393"/>
      <c r="V662" s="393"/>
      <c r="W662" s="393"/>
      <c r="X662" s="393"/>
      <c r="Y662" s="394"/>
      <c r="Z662" s="236"/>
      <c r="AA662" s="129"/>
    </row>
    <row r="663" spans="1:27" ht="20.100000000000001" customHeight="1" x14ac:dyDescent="0.15">
      <c r="A663" s="94">
        <f>IFERROR(IF(AND($N663="○", TRIM($O663)=""),1001,0),3)</f>
        <v>0</v>
      </c>
      <c r="B663" s="94"/>
      <c r="C663" s="119"/>
      <c r="D663" s="206"/>
      <c r="E663" s="382"/>
      <c r="F663" s="383"/>
      <c r="G663" s="384"/>
      <c r="H663" s="329" t="s">
        <v>111</v>
      </c>
      <c r="I663" s="323"/>
      <c r="J663" s="323"/>
      <c r="K663" s="324"/>
      <c r="L663" s="324"/>
      <c r="M663" s="325"/>
      <c r="N663" s="3"/>
      <c r="O663" s="17"/>
      <c r="P663" s="18"/>
      <c r="Q663" s="18"/>
      <c r="R663" s="18"/>
      <c r="S663" s="18"/>
      <c r="T663" s="18"/>
      <c r="U663" s="18"/>
      <c r="V663" s="18"/>
      <c r="W663" s="18"/>
      <c r="X663" s="18"/>
      <c r="Y663" s="22"/>
      <c r="Z663" s="236"/>
      <c r="AA663" s="129"/>
    </row>
    <row r="664" spans="1:27" ht="20.100000000000001" customHeight="1" x14ac:dyDescent="0.15">
      <c r="A664" s="94"/>
      <c r="B664" s="94"/>
      <c r="C664" s="119"/>
      <c r="D664" s="206"/>
      <c r="E664" s="373" t="s">
        <v>551</v>
      </c>
      <c r="F664" s="374"/>
      <c r="G664" s="375"/>
      <c r="H664" s="347" t="s">
        <v>487</v>
      </c>
      <c r="I664" s="324"/>
      <c r="J664" s="324"/>
      <c r="K664" s="324"/>
      <c r="L664" s="324"/>
      <c r="M664" s="325"/>
      <c r="N664" s="3"/>
      <c r="O664" s="392"/>
      <c r="P664" s="393"/>
      <c r="Q664" s="393"/>
      <c r="R664" s="393"/>
      <c r="S664" s="393"/>
      <c r="T664" s="393"/>
      <c r="U664" s="393"/>
      <c r="V664" s="393"/>
      <c r="W664" s="393"/>
      <c r="X664" s="393"/>
      <c r="Y664" s="394"/>
      <c r="Z664" s="236"/>
      <c r="AA664" s="129"/>
    </row>
    <row r="665" spans="1:27" ht="20.100000000000001" customHeight="1" x14ac:dyDescent="0.15">
      <c r="A665" s="94">
        <f>IFERROR(IF(AND($N665="○", TRIM($O665)=""),1001,0),3)</f>
        <v>0</v>
      </c>
      <c r="B665" s="94"/>
      <c r="C665" s="119"/>
      <c r="D665" s="206"/>
      <c r="E665" s="370"/>
      <c r="F665" s="371"/>
      <c r="G665" s="372"/>
      <c r="H665" s="329" t="s">
        <v>111</v>
      </c>
      <c r="I665" s="323"/>
      <c r="J665" s="323"/>
      <c r="K665" s="324"/>
      <c r="L665" s="324"/>
      <c r="M665" s="325"/>
      <c r="N665" s="3"/>
      <c r="O665" s="17"/>
      <c r="P665" s="18"/>
      <c r="Q665" s="18"/>
      <c r="R665" s="18"/>
      <c r="S665" s="18"/>
      <c r="T665" s="18"/>
      <c r="U665" s="18"/>
      <c r="V665" s="18"/>
      <c r="W665" s="18"/>
      <c r="X665" s="18"/>
      <c r="Y665" s="22"/>
      <c r="Z665" s="236"/>
      <c r="AA665" s="129"/>
    </row>
    <row r="666" spans="1:27" ht="20.100000000000001" customHeight="1" x14ac:dyDescent="0.15">
      <c r="A666" s="94"/>
      <c r="B666" s="94"/>
      <c r="C666" s="119"/>
      <c r="D666" s="206"/>
      <c r="E666" s="376" t="s">
        <v>552</v>
      </c>
      <c r="F666" s="377"/>
      <c r="G666" s="378"/>
      <c r="H666" s="347" t="s">
        <v>488</v>
      </c>
      <c r="I666" s="324"/>
      <c r="J666" s="324"/>
      <c r="K666" s="324"/>
      <c r="L666" s="324"/>
      <c r="M666" s="325"/>
      <c r="N666" s="3"/>
      <c r="O666" s="337"/>
      <c r="P666" s="338"/>
      <c r="Q666" s="338"/>
      <c r="R666" s="338"/>
      <c r="S666" s="338"/>
      <c r="T666" s="338"/>
      <c r="U666" s="338"/>
      <c r="V666" s="338"/>
      <c r="W666" s="338"/>
      <c r="X666" s="338"/>
      <c r="Y666" s="339"/>
      <c r="Z666" s="236"/>
      <c r="AA666" s="129"/>
    </row>
    <row r="667" spans="1:27" ht="20.100000000000001" customHeight="1" x14ac:dyDescent="0.15">
      <c r="A667" s="94"/>
      <c r="B667" s="94"/>
      <c r="C667" s="119"/>
      <c r="D667" s="206"/>
      <c r="E667" s="379"/>
      <c r="F667" s="380"/>
      <c r="G667" s="381"/>
      <c r="H667" s="347" t="s">
        <v>489</v>
      </c>
      <c r="I667" s="324"/>
      <c r="J667" s="324"/>
      <c r="K667" s="324"/>
      <c r="L667" s="324"/>
      <c r="M667" s="325"/>
      <c r="N667" s="3"/>
      <c r="O667" s="330"/>
      <c r="P667" s="331"/>
      <c r="Q667" s="331"/>
      <c r="R667" s="331"/>
      <c r="S667" s="331"/>
      <c r="T667" s="331"/>
      <c r="U667" s="331"/>
      <c r="V667" s="331"/>
      <c r="W667" s="331"/>
      <c r="X667" s="331"/>
      <c r="Y667" s="332"/>
      <c r="Z667" s="236"/>
      <c r="AA667" s="129"/>
    </row>
    <row r="668" spans="1:27" ht="20.100000000000001" customHeight="1" x14ac:dyDescent="0.15">
      <c r="A668" s="94">
        <f>IFERROR(IF(AND($N668="○", TRIM($O668)=""),1001,0),3)</f>
        <v>0</v>
      </c>
      <c r="B668" s="94"/>
      <c r="C668" s="119"/>
      <c r="D668" s="206"/>
      <c r="E668" s="382"/>
      <c r="F668" s="383"/>
      <c r="G668" s="384"/>
      <c r="H668" s="329" t="s">
        <v>111</v>
      </c>
      <c r="I668" s="323"/>
      <c r="J668" s="323"/>
      <c r="K668" s="324"/>
      <c r="L668" s="324"/>
      <c r="M668" s="325"/>
      <c r="N668" s="3"/>
      <c r="O668" s="17"/>
      <c r="P668" s="18"/>
      <c r="Q668" s="18"/>
      <c r="R668" s="18"/>
      <c r="S668" s="18"/>
      <c r="T668" s="18"/>
      <c r="U668" s="18"/>
      <c r="V668" s="18"/>
      <c r="W668" s="18"/>
      <c r="X668" s="18"/>
      <c r="Y668" s="22"/>
      <c r="Z668" s="236"/>
      <c r="AA668" s="129"/>
    </row>
    <row r="669" spans="1:27" ht="20.100000000000001" customHeight="1" x14ac:dyDescent="0.15">
      <c r="A669" s="94"/>
      <c r="B669" s="94"/>
      <c r="C669" s="119"/>
      <c r="D669" s="206"/>
      <c r="E669" s="373" t="s">
        <v>553</v>
      </c>
      <c r="F669" s="374"/>
      <c r="G669" s="375"/>
      <c r="H669" s="347" t="s">
        <v>490</v>
      </c>
      <c r="I669" s="324"/>
      <c r="J669" s="324"/>
      <c r="K669" s="324"/>
      <c r="L669" s="324"/>
      <c r="M669" s="325"/>
      <c r="N669" s="3"/>
      <c r="O669" s="337"/>
      <c r="P669" s="338"/>
      <c r="Q669" s="338"/>
      <c r="R669" s="338"/>
      <c r="S669" s="338"/>
      <c r="T669" s="338"/>
      <c r="U669" s="338"/>
      <c r="V669" s="338"/>
      <c r="W669" s="338"/>
      <c r="X669" s="338"/>
      <c r="Y669" s="339"/>
      <c r="Z669" s="236"/>
      <c r="AA669" s="129"/>
    </row>
    <row r="670" spans="1:27" ht="20.100000000000001" customHeight="1" x14ac:dyDescent="0.15">
      <c r="A670" s="94"/>
      <c r="B670" s="94"/>
      <c r="C670" s="119"/>
      <c r="D670" s="206"/>
      <c r="E670" s="367"/>
      <c r="F670" s="368"/>
      <c r="G670" s="369"/>
      <c r="H670" s="347" t="s">
        <v>491</v>
      </c>
      <c r="I670" s="324"/>
      <c r="J670" s="324"/>
      <c r="K670" s="324"/>
      <c r="L670" s="324"/>
      <c r="M670" s="325"/>
      <c r="N670" s="3"/>
      <c r="O670" s="326"/>
      <c r="P670" s="327"/>
      <c r="Q670" s="327"/>
      <c r="R670" s="327"/>
      <c r="S670" s="327"/>
      <c r="T670" s="327"/>
      <c r="U670" s="327"/>
      <c r="V670" s="327"/>
      <c r="W670" s="327"/>
      <c r="X670" s="327"/>
      <c r="Y670" s="328"/>
      <c r="Z670" s="236"/>
      <c r="AA670" s="129"/>
    </row>
    <row r="671" spans="1:27" ht="20.100000000000001" customHeight="1" x14ac:dyDescent="0.15">
      <c r="A671" s="94"/>
      <c r="B671" s="94"/>
      <c r="C671" s="119"/>
      <c r="D671" s="206"/>
      <c r="E671" s="367"/>
      <c r="F671" s="368"/>
      <c r="G671" s="369"/>
      <c r="H671" s="347" t="s">
        <v>492</v>
      </c>
      <c r="I671" s="324"/>
      <c r="J671" s="324"/>
      <c r="K671" s="324"/>
      <c r="L671" s="324"/>
      <c r="M671" s="325"/>
      <c r="N671" s="3"/>
      <c r="O671" s="326"/>
      <c r="P671" s="327"/>
      <c r="Q671" s="327"/>
      <c r="R671" s="327"/>
      <c r="S671" s="327"/>
      <c r="T671" s="327"/>
      <c r="U671" s="327"/>
      <c r="V671" s="327"/>
      <c r="W671" s="327"/>
      <c r="X671" s="327"/>
      <c r="Y671" s="328"/>
      <c r="Z671" s="236"/>
      <c r="AA671" s="129"/>
    </row>
    <row r="672" spans="1:27" ht="20.100000000000001" customHeight="1" x14ac:dyDescent="0.15">
      <c r="A672" s="94"/>
      <c r="B672" s="94"/>
      <c r="C672" s="119"/>
      <c r="D672" s="206"/>
      <c r="E672" s="367"/>
      <c r="F672" s="368"/>
      <c r="G672" s="369"/>
      <c r="H672" s="347" t="s">
        <v>493</v>
      </c>
      <c r="I672" s="324"/>
      <c r="J672" s="324"/>
      <c r="K672" s="324"/>
      <c r="L672" s="324"/>
      <c r="M672" s="325"/>
      <c r="N672" s="3"/>
      <c r="O672" s="326"/>
      <c r="P672" s="327"/>
      <c r="Q672" s="327"/>
      <c r="R672" s="327"/>
      <c r="S672" s="327"/>
      <c r="T672" s="327"/>
      <c r="U672" s="327"/>
      <c r="V672" s="327"/>
      <c r="W672" s="327"/>
      <c r="X672" s="327"/>
      <c r="Y672" s="328"/>
      <c r="Z672" s="236"/>
      <c r="AA672" s="129"/>
    </row>
    <row r="673" spans="1:27" ht="20.100000000000001" customHeight="1" x14ac:dyDescent="0.15">
      <c r="A673" s="94"/>
      <c r="B673" s="94"/>
      <c r="C673" s="119"/>
      <c r="D673" s="206"/>
      <c r="E673" s="367"/>
      <c r="F673" s="368"/>
      <c r="G673" s="369"/>
      <c r="H673" s="347" t="s">
        <v>494</v>
      </c>
      <c r="I673" s="324"/>
      <c r="J673" s="324"/>
      <c r="K673" s="324"/>
      <c r="L673" s="324"/>
      <c r="M673" s="325"/>
      <c r="N673" s="3"/>
      <c r="O673" s="330"/>
      <c r="P673" s="331"/>
      <c r="Q673" s="331"/>
      <c r="R673" s="331"/>
      <c r="S673" s="331"/>
      <c r="T673" s="331"/>
      <c r="U673" s="331"/>
      <c r="V673" s="331"/>
      <c r="W673" s="331"/>
      <c r="X673" s="331"/>
      <c r="Y673" s="332"/>
      <c r="Z673" s="236"/>
      <c r="AA673" s="129"/>
    </row>
    <row r="674" spans="1:27" ht="20.100000000000001" customHeight="1" x14ac:dyDescent="0.15">
      <c r="A674" s="94">
        <f>IFERROR(IF(AND($N674="○", TRIM($O674)=""),1001,0),3)</f>
        <v>0</v>
      </c>
      <c r="B674" s="94"/>
      <c r="C674" s="119"/>
      <c r="D674" s="206"/>
      <c r="E674" s="370"/>
      <c r="F674" s="371"/>
      <c r="G674" s="372"/>
      <c r="H674" s="329" t="s">
        <v>111</v>
      </c>
      <c r="I674" s="323"/>
      <c r="J674" s="323"/>
      <c r="K674" s="324"/>
      <c r="L674" s="324"/>
      <c r="M674" s="325"/>
      <c r="N674" s="3"/>
      <c r="O674" s="17"/>
      <c r="P674" s="18"/>
      <c r="Q674" s="18"/>
      <c r="R674" s="18"/>
      <c r="S674" s="18"/>
      <c r="T674" s="18"/>
      <c r="U674" s="18"/>
      <c r="V674" s="18"/>
      <c r="W674" s="18"/>
      <c r="X674" s="18"/>
      <c r="Y674" s="22"/>
      <c r="Z674" s="236"/>
      <c r="AA674" s="129"/>
    </row>
    <row r="675" spans="1:27" ht="20.100000000000001" customHeight="1" x14ac:dyDescent="0.15">
      <c r="A675" s="94"/>
      <c r="B675" s="94"/>
      <c r="C675" s="119"/>
      <c r="D675" s="206"/>
      <c r="E675" s="376" t="s">
        <v>554</v>
      </c>
      <c r="F675" s="377"/>
      <c r="G675" s="378"/>
      <c r="H675" s="347" t="s">
        <v>495</v>
      </c>
      <c r="I675" s="324"/>
      <c r="J675" s="324"/>
      <c r="K675" s="324"/>
      <c r="L675" s="324"/>
      <c r="M675" s="325"/>
      <c r="N675" s="3"/>
      <c r="O675" s="337"/>
      <c r="P675" s="338"/>
      <c r="Q675" s="338"/>
      <c r="R675" s="338"/>
      <c r="S675" s="338"/>
      <c r="T675" s="338"/>
      <c r="U675" s="338"/>
      <c r="V675" s="338"/>
      <c r="W675" s="338"/>
      <c r="X675" s="338"/>
      <c r="Y675" s="339"/>
      <c r="Z675" s="236"/>
      <c r="AA675" s="129"/>
    </row>
    <row r="676" spans="1:27" ht="20.100000000000001" customHeight="1" x14ac:dyDescent="0.15">
      <c r="A676" s="94"/>
      <c r="B676" s="94"/>
      <c r="C676" s="119"/>
      <c r="D676" s="206"/>
      <c r="E676" s="379"/>
      <c r="F676" s="380"/>
      <c r="G676" s="381"/>
      <c r="H676" s="347" t="s">
        <v>496</v>
      </c>
      <c r="I676" s="324"/>
      <c r="J676" s="324"/>
      <c r="K676" s="324"/>
      <c r="L676" s="324"/>
      <c r="M676" s="325"/>
      <c r="N676" s="3"/>
      <c r="O676" s="330"/>
      <c r="P676" s="331"/>
      <c r="Q676" s="331"/>
      <c r="R676" s="331"/>
      <c r="S676" s="331"/>
      <c r="T676" s="331"/>
      <c r="U676" s="331"/>
      <c r="V676" s="331"/>
      <c r="W676" s="331"/>
      <c r="X676" s="331"/>
      <c r="Y676" s="332"/>
      <c r="Z676" s="236"/>
      <c r="AA676" s="129"/>
    </row>
    <row r="677" spans="1:27" ht="20.100000000000001" customHeight="1" x14ac:dyDescent="0.15">
      <c r="A677" s="94">
        <f>IFERROR(IF(AND($N677="○", TRIM($O677)=""),1001,0),3)</f>
        <v>0</v>
      </c>
      <c r="B677" s="94"/>
      <c r="C677" s="119"/>
      <c r="D677" s="206"/>
      <c r="E677" s="382"/>
      <c r="F677" s="383"/>
      <c r="G677" s="384"/>
      <c r="H677" s="329" t="s">
        <v>111</v>
      </c>
      <c r="I677" s="323"/>
      <c r="J677" s="323"/>
      <c r="K677" s="324"/>
      <c r="L677" s="324"/>
      <c r="M677" s="325"/>
      <c r="N677" s="3"/>
      <c r="O677" s="17"/>
      <c r="P677" s="18"/>
      <c r="Q677" s="18"/>
      <c r="R677" s="18"/>
      <c r="S677" s="18"/>
      <c r="T677" s="18"/>
      <c r="U677" s="18"/>
      <c r="V677" s="18"/>
      <c r="W677" s="18"/>
      <c r="X677" s="18"/>
      <c r="Y677" s="22"/>
      <c r="Z677" s="236"/>
      <c r="AA677" s="129"/>
    </row>
    <row r="678" spans="1:27" ht="20.100000000000001" customHeight="1" x14ac:dyDescent="0.15">
      <c r="A678" s="94"/>
      <c r="B678" s="94"/>
      <c r="C678" s="119"/>
      <c r="D678" s="206"/>
      <c r="E678" s="373" t="s">
        <v>555</v>
      </c>
      <c r="F678" s="374"/>
      <c r="G678" s="375"/>
      <c r="H678" s="347" t="s">
        <v>497</v>
      </c>
      <c r="I678" s="324"/>
      <c r="J678" s="324"/>
      <c r="K678" s="324"/>
      <c r="L678" s="324"/>
      <c r="M678" s="325"/>
      <c r="N678" s="3"/>
      <c r="O678" s="337"/>
      <c r="P678" s="338"/>
      <c r="Q678" s="338"/>
      <c r="R678" s="338"/>
      <c r="S678" s="338"/>
      <c r="T678" s="338"/>
      <c r="U678" s="338"/>
      <c r="V678" s="338"/>
      <c r="W678" s="338"/>
      <c r="X678" s="338"/>
      <c r="Y678" s="339"/>
      <c r="Z678" s="236"/>
      <c r="AA678" s="129"/>
    </row>
    <row r="679" spans="1:27" ht="20.100000000000001" customHeight="1" x14ac:dyDescent="0.15">
      <c r="A679" s="94"/>
      <c r="B679" s="94"/>
      <c r="C679" s="119"/>
      <c r="D679" s="206"/>
      <c r="E679" s="367"/>
      <c r="F679" s="368"/>
      <c r="G679" s="369"/>
      <c r="H679" s="347" t="s">
        <v>498</v>
      </c>
      <c r="I679" s="324"/>
      <c r="J679" s="324"/>
      <c r="K679" s="324"/>
      <c r="L679" s="324"/>
      <c r="M679" s="325"/>
      <c r="N679" s="3"/>
      <c r="O679" s="330"/>
      <c r="P679" s="331"/>
      <c r="Q679" s="331"/>
      <c r="R679" s="331"/>
      <c r="S679" s="331"/>
      <c r="T679" s="331"/>
      <c r="U679" s="331"/>
      <c r="V679" s="331"/>
      <c r="W679" s="331"/>
      <c r="X679" s="331"/>
      <c r="Y679" s="332"/>
      <c r="Z679" s="236"/>
      <c r="AA679" s="129"/>
    </row>
    <row r="680" spans="1:27" ht="20.100000000000001" customHeight="1" x14ac:dyDescent="0.15">
      <c r="A680" s="94">
        <f>IFERROR(IF(AND($N680="○", TRIM($O680)=""),1001,0),3)</f>
        <v>0</v>
      </c>
      <c r="B680" s="94"/>
      <c r="C680" s="119"/>
      <c r="D680" s="206"/>
      <c r="E680" s="370"/>
      <c r="F680" s="371"/>
      <c r="G680" s="372"/>
      <c r="H680" s="329" t="s">
        <v>111</v>
      </c>
      <c r="I680" s="323"/>
      <c r="J680" s="323"/>
      <c r="K680" s="324"/>
      <c r="L680" s="324"/>
      <c r="M680" s="325"/>
      <c r="N680" s="3"/>
      <c r="O680" s="17"/>
      <c r="P680" s="18"/>
      <c r="Q680" s="18"/>
      <c r="R680" s="18"/>
      <c r="S680" s="18"/>
      <c r="T680" s="18"/>
      <c r="U680" s="18"/>
      <c r="V680" s="18"/>
      <c r="W680" s="18"/>
      <c r="X680" s="18"/>
      <c r="Y680" s="22"/>
      <c r="Z680" s="236"/>
      <c r="AA680" s="129"/>
    </row>
    <row r="681" spans="1:27" ht="20.100000000000001" customHeight="1" x14ac:dyDescent="0.15">
      <c r="A681" s="94"/>
      <c r="B681" s="94"/>
      <c r="C681" s="119"/>
      <c r="D681" s="206"/>
      <c r="E681" s="376" t="s">
        <v>556</v>
      </c>
      <c r="F681" s="377"/>
      <c r="G681" s="378"/>
      <c r="H681" s="347" t="s">
        <v>497</v>
      </c>
      <c r="I681" s="324"/>
      <c r="J681" s="324"/>
      <c r="K681" s="324"/>
      <c r="L681" s="324"/>
      <c r="M681" s="325"/>
      <c r="N681" s="3"/>
      <c r="O681" s="337"/>
      <c r="P681" s="338"/>
      <c r="Q681" s="338"/>
      <c r="R681" s="338"/>
      <c r="S681" s="338"/>
      <c r="T681" s="338"/>
      <c r="U681" s="338"/>
      <c r="V681" s="338"/>
      <c r="W681" s="338"/>
      <c r="X681" s="338"/>
      <c r="Y681" s="339"/>
      <c r="Z681" s="236"/>
      <c r="AA681" s="129"/>
    </row>
    <row r="682" spans="1:27" ht="20.100000000000001" customHeight="1" x14ac:dyDescent="0.15">
      <c r="A682" s="94"/>
      <c r="B682" s="94"/>
      <c r="C682" s="119"/>
      <c r="D682" s="206"/>
      <c r="E682" s="379"/>
      <c r="F682" s="380"/>
      <c r="G682" s="381"/>
      <c r="H682" s="347" t="s">
        <v>498</v>
      </c>
      <c r="I682" s="324"/>
      <c r="J682" s="324"/>
      <c r="K682" s="324"/>
      <c r="L682" s="324"/>
      <c r="M682" s="325"/>
      <c r="N682" s="3"/>
      <c r="O682" s="330"/>
      <c r="P682" s="331"/>
      <c r="Q682" s="331"/>
      <c r="R682" s="331"/>
      <c r="S682" s="331"/>
      <c r="T682" s="331"/>
      <c r="U682" s="331"/>
      <c r="V682" s="331"/>
      <c r="W682" s="331"/>
      <c r="X682" s="331"/>
      <c r="Y682" s="332"/>
      <c r="Z682" s="236"/>
      <c r="AA682" s="129"/>
    </row>
    <row r="683" spans="1:27" ht="20.100000000000001" customHeight="1" x14ac:dyDescent="0.15">
      <c r="A683" s="94">
        <f>IFERROR(IF(AND($N683="○", TRIM($O683)=""),1001,0),3)</f>
        <v>0</v>
      </c>
      <c r="B683" s="94"/>
      <c r="C683" s="119"/>
      <c r="D683" s="206"/>
      <c r="E683" s="382"/>
      <c r="F683" s="383"/>
      <c r="G683" s="384"/>
      <c r="H683" s="329" t="s">
        <v>111</v>
      </c>
      <c r="I683" s="323"/>
      <c r="J683" s="323"/>
      <c r="K683" s="324"/>
      <c r="L683" s="324"/>
      <c r="M683" s="325"/>
      <c r="N683" s="3"/>
      <c r="O683" s="17"/>
      <c r="P683" s="18"/>
      <c r="Q683" s="18"/>
      <c r="R683" s="18"/>
      <c r="S683" s="18"/>
      <c r="T683" s="18"/>
      <c r="U683" s="18"/>
      <c r="V683" s="18"/>
      <c r="W683" s="18"/>
      <c r="X683" s="18"/>
      <c r="Y683" s="22"/>
      <c r="Z683" s="236"/>
      <c r="AA683" s="129"/>
    </row>
    <row r="684" spans="1:27" ht="30" customHeight="1" x14ac:dyDescent="0.15">
      <c r="A684" s="94"/>
      <c r="B684" s="94"/>
      <c r="C684" s="119"/>
      <c r="D684" s="206"/>
      <c r="E684" s="373" t="s">
        <v>557</v>
      </c>
      <c r="F684" s="374"/>
      <c r="G684" s="375"/>
      <c r="H684" s="389" t="s">
        <v>499</v>
      </c>
      <c r="I684" s="390"/>
      <c r="J684" s="390"/>
      <c r="K684" s="390"/>
      <c r="L684" s="390"/>
      <c r="M684" s="391"/>
      <c r="N684" s="3"/>
      <c r="O684" s="337"/>
      <c r="P684" s="338"/>
      <c r="Q684" s="338"/>
      <c r="R684" s="338"/>
      <c r="S684" s="338"/>
      <c r="T684" s="338"/>
      <c r="U684" s="338"/>
      <c r="V684" s="338"/>
      <c r="W684" s="338"/>
      <c r="X684" s="338"/>
      <c r="Y684" s="339"/>
      <c r="Z684" s="236"/>
      <c r="AA684" s="129"/>
    </row>
    <row r="685" spans="1:27" ht="20.100000000000001" customHeight="1" x14ac:dyDescent="0.15">
      <c r="A685" s="94"/>
      <c r="B685" s="94"/>
      <c r="C685" s="119"/>
      <c r="D685" s="206"/>
      <c r="E685" s="367"/>
      <c r="F685" s="368"/>
      <c r="G685" s="369"/>
      <c r="H685" s="347" t="s">
        <v>500</v>
      </c>
      <c r="I685" s="324"/>
      <c r="J685" s="324"/>
      <c r="K685" s="324"/>
      <c r="L685" s="324"/>
      <c r="M685" s="325"/>
      <c r="N685" s="3"/>
      <c r="O685" s="326"/>
      <c r="P685" s="327"/>
      <c r="Q685" s="327"/>
      <c r="R685" s="327"/>
      <c r="S685" s="327"/>
      <c r="T685" s="327"/>
      <c r="U685" s="327"/>
      <c r="V685" s="327"/>
      <c r="W685" s="327"/>
      <c r="X685" s="327"/>
      <c r="Y685" s="328"/>
      <c r="Z685" s="236"/>
      <c r="AA685" s="129"/>
    </row>
    <row r="686" spans="1:27" ht="20.100000000000001" customHeight="1" x14ac:dyDescent="0.15">
      <c r="A686" s="94"/>
      <c r="B686" s="94"/>
      <c r="C686" s="119"/>
      <c r="D686" s="206"/>
      <c r="E686" s="367"/>
      <c r="F686" s="368"/>
      <c r="G686" s="369"/>
      <c r="H686" s="347" t="s">
        <v>501</v>
      </c>
      <c r="I686" s="324"/>
      <c r="J686" s="324"/>
      <c r="K686" s="324"/>
      <c r="L686" s="324"/>
      <c r="M686" s="325"/>
      <c r="N686" s="3"/>
      <c r="O686" s="330"/>
      <c r="P686" s="331"/>
      <c r="Q686" s="331"/>
      <c r="R686" s="331"/>
      <c r="S686" s="331"/>
      <c r="T686" s="331"/>
      <c r="U686" s="331"/>
      <c r="V686" s="331"/>
      <c r="W686" s="331"/>
      <c r="X686" s="331"/>
      <c r="Y686" s="332"/>
      <c r="Z686" s="236"/>
      <c r="AA686" s="129"/>
    </row>
    <row r="687" spans="1:27" ht="20.100000000000001" customHeight="1" x14ac:dyDescent="0.15">
      <c r="A687" s="94">
        <f>IFERROR(IF(AND($N687="○", TRIM($O687)=""),1001,0),3)</f>
        <v>0</v>
      </c>
      <c r="B687" s="94"/>
      <c r="C687" s="119"/>
      <c r="D687" s="206"/>
      <c r="E687" s="370"/>
      <c r="F687" s="371"/>
      <c r="G687" s="372"/>
      <c r="H687" s="329" t="s">
        <v>111</v>
      </c>
      <c r="I687" s="323"/>
      <c r="J687" s="323"/>
      <c r="K687" s="324"/>
      <c r="L687" s="324"/>
      <c r="M687" s="325"/>
      <c r="N687" s="3"/>
      <c r="O687" s="17"/>
      <c r="P687" s="18"/>
      <c r="Q687" s="18"/>
      <c r="R687" s="18"/>
      <c r="S687" s="18"/>
      <c r="T687" s="18"/>
      <c r="U687" s="18"/>
      <c r="V687" s="18"/>
      <c r="W687" s="18"/>
      <c r="X687" s="18"/>
      <c r="Y687" s="22"/>
      <c r="Z687" s="236"/>
      <c r="AA687" s="129"/>
    </row>
    <row r="688" spans="1:27" ht="20.100000000000001" customHeight="1" x14ac:dyDescent="0.15">
      <c r="A688" s="94"/>
      <c r="B688" s="94"/>
      <c r="C688" s="119"/>
      <c r="D688" s="206"/>
      <c r="E688" s="373" t="s">
        <v>558</v>
      </c>
      <c r="F688" s="374"/>
      <c r="G688" s="375"/>
      <c r="H688" s="347" t="s">
        <v>502</v>
      </c>
      <c r="I688" s="324"/>
      <c r="J688" s="324"/>
      <c r="K688" s="324"/>
      <c r="L688" s="324"/>
      <c r="M688" s="325"/>
      <c r="N688" s="3"/>
      <c r="O688" s="337"/>
      <c r="P688" s="338"/>
      <c r="Q688" s="338"/>
      <c r="R688" s="338"/>
      <c r="S688" s="338"/>
      <c r="T688" s="338"/>
      <c r="U688" s="338"/>
      <c r="V688" s="338"/>
      <c r="W688" s="338"/>
      <c r="X688" s="338"/>
      <c r="Y688" s="339"/>
      <c r="Z688" s="236"/>
      <c r="AA688" s="129"/>
    </row>
    <row r="689" spans="1:27" ht="20.100000000000001" customHeight="1" x14ac:dyDescent="0.15">
      <c r="A689" s="94"/>
      <c r="B689" s="94"/>
      <c r="C689" s="119"/>
      <c r="D689" s="206"/>
      <c r="E689" s="367"/>
      <c r="F689" s="368"/>
      <c r="G689" s="369"/>
      <c r="H689" s="347" t="s">
        <v>503</v>
      </c>
      <c r="I689" s="324"/>
      <c r="J689" s="324"/>
      <c r="K689" s="324"/>
      <c r="L689" s="324"/>
      <c r="M689" s="325"/>
      <c r="N689" s="3"/>
      <c r="O689" s="326"/>
      <c r="P689" s="327"/>
      <c r="Q689" s="327"/>
      <c r="R689" s="327"/>
      <c r="S689" s="327"/>
      <c r="T689" s="327"/>
      <c r="U689" s="327"/>
      <c r="V689" s="327"/>
      <c r="W689" s="327"/>
      <c r="X689" s="327"/>
      <c r="Y689" s="328"/>
      <c r="Z689" s="236"/>
      <c r="AA689" s="129"/>
    </row>
    <row r="690" spans="1:27" ht="20.100000000000001" customHeight="1" x14ac:dyDescent="0.15">
      <c r="A690" s="94"/>
      <c r="B690" s="94"/>
      <c r="C690" s="119"/>
      <c r="D690" s="206"/>
      <c r="E690" s="367"/>
      <c r="F690" s="368"/>
      <c r="G690" s="369"/>
      <c r="H690" s="347" t="s">
        <v>504</v>
      </c>
      <c r="I690" s="324"/>
      <c r="J690" s="324"/>
      <c r="K690" s="324"/>
      <c r="L690" s="324"/>
      <c r="M690" s="325"/>
      <c r="N690" s="3"/>
      <c r="O690" s="326"/>
      <c r="P690" s="327"/>
      <c r="Q690" s="327"/>
      <c r="R690" s="327"/>
      <c r="S690" s="327"/>
      <c r="T690" s="327"/>
      <c r="U690" s="327"/>
      <c r="V690" s="327"/>
      <c r="W690" s="327"/>
      <c r="X690" s="327"/>
      <c r="Y690" s="328"/>
      <c r="Z690" s="236"/>
      <c r="AA690" s="129"/>
    </row>
    <row r="691" spans="1:27" ht="20.100000000000001" customHeight="1" x14ac:dyDescent="0.15">
      <c r="A691" s="94"/>
      <c r="B691" s="94"/>
      <c r="C691" s="119"/>
      <c r="D691" s="206"/>
      <c r="E691" s="367"/>
      <c r="F691" s="368"/>
      <c r="G691" s="369"/>
      <c r="H691" s="347" t="s">
        <v>505</v>
      </c>
      <c r="I691" s="324"/>
      <c r="J691" s="324"/>
      <c r="K691" s="324"/>
      <c r="L691" s="324"/>
      <c r="M691" s="325"/>
      <c r="N691" s="3"/>
      <c r="O691" s="330"/>
      <c r="P691" s="331"/>
      <c r="Q691" s="331"/>
      <c r="R691" s="331"/>
      <c r="S691" s="331"/>
      <c r="T691" s="331"/>
      <c r="U691" s="331"/>
      <c r="V691" s="331"/>
      <c r="W691" s="331"/>
      <c r="X691" s="331"/>
      <c r="Y691" s="332"/>
      <c r="Z691" s="236"/>
      <c r="AA691" s="129"/>
    </row>
    <row r="692" spans="1:27" ht="20.100000000000001" customHeight="1" x14ac:dyDescent="0.15">
      <c r="A692" s="94">
        <f>IFERROR(IF(AND($N692="○", TRIM($O692)=""),1001,0),3)</f>
        <v>0</v>
      </c>
      <c r="B692" s="94"/>
      <c r="C692" s="119"/>
      <c r="D692" s="206"/>
      <c r="E692" s="370"/>
      <c r="F692" s="371"/>
      <c r="G692" s="372"/>
      <c r="H692" s="329" t="s">
        <v>111</v>
      </c>
      <c r="I692" s="323"/>
      <c r="J692" s="323"/>
      <c r="K692" s="324"/>
      <c r="L692" s="324"/>
      <c r="M692" s="325"/>
      <c r="N692" s="3"/>
      <c r="O692" s="17"/>
      <c r="P692" s="18"/>
      <c r="Q692" s="18"/>
      <c r="R692" s="18"/>
      <c r="S692" s="18"/>
      <c r="T692" s="18"/>
      <c r="U692" s="18"/>
      <c r="V692" s="18"/>
      <c r="W692" s="18"/>
      <c r="X692" s="18"/>
      <c r="Y692" s="22"/>
      <c r="Z692" s="236"/>
      <c r="AA692" s="129"/>
    </row>
    <row r="693" spans="1:27" ht="20.100000000000001" customHeight="1" x14ac:dyDescent="0.15">
      <c r="A693" s="94"/>
      <c r="B693" s="94"/>
      <c r="C693" s="119"/>
      <c r="D693" s="206"/>
      <c r="E693" s="373" t="s">
        <v>559</v>
      </c>
      <c r="F693" s="374"/>
      <c r="G693" s="375"/>
      <c r="H693" s="347" t="s">
        <v>506</v>
      </c>
      <c r="I693" s="324"/>
      <c r="J693" s="324"/>
      <c r="K693" s="324"/>
      <c r="L693" s="324"/>
      <c r="M693" s="325"/>
      <c r="N693" s="3"/>
      <c r="O693" s="337"/>
      <c r="P693" s="338"/>
      <c r="Q693" s="338"/>
      <c r="R693" s="338"/>
      <c r="S693" s="338"/>
      <c r="T693" s="338"/>
      <c r="U693" s="338"/>
      <c r="V693" s="338"/>
      <c r="W693" s="338"/>
      <c r="X693" s="338"/>
      <c r="Y693" s="339"/>
      <c r="Z693" s="236"/>
      <c r="AA693" s="129"/>
    </row>
    <row r="694" spans="1:27" ht="20.100000000000001" customHeight="1" x14ac:dyDescent="0.15">
      <c r="A694" s="94"/>
      <c r="B694" s="94"/>
      <c r="C694" s="119"/>
      <c r="D694" s="206"/>
      <c r="E694" s="367"/>
      <c r="F694" s="368"/>
      <c r="G694" s="369"/>
      <c r="H694" s="347" t="s">
        <v>507</v>
      </c>
      <c r="I694" s="324"/>
      <c r="J694" s="324"/>
      <c r="K694" s="324"/>
      <c r="L694" s="324"/>
      <c r="M694" s="325"/>
      <c r="N694" s="3"/>
      <c r="O694" s="330"/>
      <c r="P694" s="331"/>
      <c r="Q694" s="331"/>
      <c r="R694" s="331"/>
      <c r="S694" s="331"/>
      <c r="T694" s="331"/>
      <c r="U694" s="331"/>
      <c r="V694" s="331"/>
      <c r="W694" s="331"/>
      <c r="X694" s="331"/>
      <c r="Y694" s="332"/>
      <c r="Z694" s="236"/>
      <c r="AA694" s="129"/>
    </row>
    <row r="695" spans="1:27" ht="20.100000000000001" customHeight="1" x14ac:dyDescent="0.15">
      <c r="A695" s="94">
        <f>IFERROR(IF(AND($N695="○", TRIM($O695)=""),1001,0),3)</f>
        <v>0</v>
      </c>
      <c r="B695" s="94"/>
      <c r="C695" s="119"/>
      <c r="D695" s="206"/>
      <c r="E695" s="370"/>
      <c r="F695" s="371"/>
      <c r="G695" s="372"/>
      <c r="H695" s="329" t="s">
        <v>111</v>
      </c>
      <c r="I695" s="323"/>
      <c r="J695" s="323"/>
      <c r="K695" s="324"/>
      <c r="L695" s="324"/>
      <c r="M695" s="325"/>
      <c r="N695" s="3"/>
      <c r="O695" s="17"/>
      <c r="P695" s="18"/>
      <c r="Q695" s="18"/>
      <c r="R695" s="18"/>
      <c r="S695" s="18"/>
      <c r="T695" s="18"/>
      <c r="U695" s="18"/>
      <c r="V695" s="18"/>
      <c r="W695" s="18"/>
      <c r="X695" s="18"/>
      <c r="Y695" s="22"/>
      <c r="Z695" s="236"/>
      <c r="AA695" s="129"/>
    </row>
    <row r="696" spans="1:27" ht="20.100000000000001" customHeight="1" x14ac:dyDescent="0.15">
      <c r="A696" s="94"/>
      <c r="B696" s="94"/>
      <c r="C696" s="119"/>
      <c r="D696" s="206"/>
      <c r="E696" s="376" t="s">
        <v>560</v>
      </c>
      <c r="F696" s="377"/>
      <c r="G696" s="378"/>
      <c r="H696" s="347" t="s">
        <v>508</v>
      </c>
      <c r="I696" s="324"/>
      <c r="J696" s="324"/>
      <c r="K696" s="324"/>
      <c r="L696" s="324"/>
      <c r="M696" s="325"/>
      <c r="N696" s="3"/>
      <c r="O696" s="337"/>
      <c r="P696" s="338"/>
      <c r="Q696" s="338"/>
      <c r="R696" s="338"/>
      <c r="S696" s="338"/>
      <c r="T696" s="338"/>
      <c r="U696" s="338"/>
      <c r="V696" s="338"/>
      <c r="W696" s="338"/>
      <c r="X696" s="338"/>
      <c r="Y696" s="339"/>
      <c r="Z696" s="236"/>
      <c r="AA696" s="129"/>
    </row>
    <row r="697" spans="1:27" ht="20.100000000000001" customHeight="1" x14ac:dyDescent="0.15">
      <c r="A697" s="94"/>
      <c r="B697" s="94"/>
      <c r="C697" s="119"/>
      <c r="D697" s="206"/>
      <c r="E697" s="379"/>
      <c r="F697" s="380"/>
      <c r="G697" s="381"/>
      <c r="H697" s="347" t="s">
        <v>509</v>
      </c>
      <c r="I697" s="324"/>
      <c r="J697" s="324"/>
      <c r="K697" s="324"/>
      <c r="L697" s="324"/>
      <c r="M697" s="325"/>
      <c r="N697" s="3"/>
      <c r="O697" s="326"/>
      <c r="P697" s="327"/>
      <c r="Q697" s="327"/>
      <c r="R697" s="327"/>
      <c r="S697" s="327"/>
      <c r="T697" s="327"/>
      <c r="U697" s="327"/>
      <c r="V697" s="327"/>
      <c r="W697" s="327"/>
      <c r="X697" s="327"/>
      <c r="Y697" s="328"/>
      <c r="Z697" s="236"/>
      <c r="AA697" s="129"/>
    </row>
    <row r="698" spans="1:27" ht="20.100000000000001" customHeight="1" x14ac:dyDescent="0.15">
      <c r="A698" s="94"/>
      <c r="B698" s="94"/>
      <c r="C698" s="119"/>
      <c r="D698" s="206"/>
      <c r="E698" s="379"/>
      <c r="F698" s="380"/>
      <c r="G698" s="381"/>
      <c r="H698" s="347" t="s">
        <v>510</v>
      </c>
      <c r="I698" s="324"/>
      <c r="J698" s="324"/>
      <c r="K698" s="324"/>
      <c r="L698" s="324"/>
      <c r="M698" s="325"/>
      <c r="N698" s="3"/>
      <c r="O698" s="330"/>
      <c r="P698" s="331"/>
      <c r="Q698" s="331"/>
      <c r="R698" s="331"/>
      <c r="S698" s="331"/>
      <c r="T698" s="331"/>
      <c r="U698" s="331"/>
      <c r="V698" s="331"/>
      <c r="W698" s="331"/>
      <c r="X698" s="331"/>
      <c r="Y698" s="332"/>
      <c r="Z698" s="236"/>
      <c r="AA698" s="129"/>
    </row>
    <row r="699" spans="1:27" ht="20.100000000000001" customHeight="1" x14ac:dyDescent="0.15">
      <c r="A699" s="94">
        <f>IFERROR(IF(AND($N699="○", TRIM($O699)=""),1001,0),3)</f>
        <v>0</v>
      </c>
      <c r="B699" s="94"/>
      <c r="C699" s="119"/>
      <c r="D699" s="206"/>
      <c r="E699" s="382"/>
      <c r="F699" s="383"/>
      <c r="G699" s="384"/>
      <c r="H699" s="329" t="s">
        <v>111</v>
      </c>
      <c r="I699" s="323"/>
      <c r="J699" s="323"/>
      <c r="K699" s="324"/>
      <c r="L699" s="324"/>
      <c r="M699" s="325"/>
      <c r="N699" s="3"/>
      <c r="O699" s="17"/>
      <c r="P699" s="18"/>
      <c r="Q699" s="18"/>
      <c r="R699" s="18"/>
      <c r="S699" s="18"/>
      <c r="T699" s="18"/>
      <c r="U699" s="18"/>
      <c r="V699" s="18"/>
      <c r="W699" s="18"/>
      <c r="X699" s="18"/>
      <c r="Y699" s="22"/>
      <c r="Z699" s="236"/>
      <c r="AA699" s="129"/>
    </row>
    <row r="700" spans="1:27" ht="20.100000000000001" customHeight="1" x14ac:dyDescent="0.15">
      <c r="A700" s="94">
        <f>IFERROR(IF(AND($N700="○", TRIM($O700)=""),1001,0),3)</f>
        <v>0</v>
      </c>
      <c r="B700" s="94"/>
      <c r="C700" s="119"/>
      <c r="D700" s="206"/>
      <c r="E700" s="406" t="s">
        <v>561</v>
      </c>
      <c r="F700" s="407"/>
      <c r="G700" s="408"/>
      <c r="H700" s="329" t="s">
        <v>111</v>
      </c>
      <c r="I700" s="323"/>
      <c r="J700" s="323"/>
      <c r="K700" s="324"/>
      <c r="L700" s="324"/>
      <c r="M700" s="325"/>
      <c r="N700" s="3"/>
      <c r="O700" s="17"/>
      <c r="P700" s="18"/>
      <c r="Q700" s="18"/>
      <c r="R700" s="18"/>
      <c r="S700" s="18"/>
      <c r="T700" s="18"/>
      <c r="U700" s="18"/>
      <c r="V700" s="18"/>
      <c r="W700" s="18"/>
      <c r="X700" s="18"/>
      <c r="Y700" s="22"/>
      <c r="Z700" s="236"/>
      <c r="AA700" s="129"/>
    </row>
    <row r="701" spans="1:27" ht="20.100000000000001" customHeight="1" x14ac:dyDescent="0.15">
      <c r="A701" s="94">
        <f>IFERROR(IF(AND($N701="○", TRIM($O701)=""),1001,0),3)</f>
        <v>0</v>
      </c>
      <c r="B701" s="94"/>
      <c r="C701" s="119"/>
      <c r="D701" s="206"/>
      <c r="E701" s="406" t="s">
        <v>562</v>
      </c>
      <c r="F701" s="407"/>
      <c r="G701" s="408"/>
      <c r="H701" s="329" t="s">
        <v>111</v>
      </c>
      <c r="I701" s="323"/>
      <c r="J701" s="323"/>
      <c r="K701" s="324"/>
      <c r="L701" s="324"/>
      <c r="M701" s="325"/>
      <c r="N701" s="3"/>
      <c r="O701" s="17"/>
      <c r="P701" s="18"/>
      <c r="Q701" s="18"/>
      <c r="R701" s="18"/>
      <c r="S701" s="18"/>
      <c r="T701" s="18"/>
      <c r="U701" s="18"/>
      <c r="V701" s="18"/>
      <c r="W701" s="18"/>
      <c r="X701" s="18"/>
      <c r="Y701" s="22"/>
      <c r="Z701" s="236"/>
      <c r="AA701" s="129"/>
    </row>
    <row r="702" spans="1:27" ht="20.100000000000001" customHeight="1" x14ac:dyDescent="0.15">
      <c r="A702" s="94"/>
      <c r="B702" s="94"/>
      <c r="C702" s="119"/>
      <c r="D702" s="206"/>
      <c r="E702" s="373" t="s">
        <v>563</v>
      </c>
      <c r="F702" s="374"/>
      <c r="G702" s="375"/>
      <c r="H702" s="347" t="s">
        <v>511</v>
      </c>
      <c r="I702" s="324"/>
      <c r="J702" s="324"/>
      <c r="K702" s="324"/>
      <c r="L702" s="324"/>
      <c r="M702" s="325"/>
      <c r="N702" s="3"/>
      <c r="O702" s="337"/>
      <c r="P702" s="338"/>
      <c r="Q702" s="338"/>
      <c r="R702" s="338"/>
      <c r="S702" s="338"/>
      <c r="T702" s="338"/>
      <c r="U702" s="338"/>
      <c r="V702" s="338"/>
      <c r="W702" s="338"/>
      <c r="X702" s="338"/>
      <c r="Y702" s="339"/>
      <c r="Z702" s="236"/>
      <c r="AA702" s="129"/>
    </row>
    <row r="703" spans="1:27" ht="20.100000000000001" customHeight="1" x14ac:dyDescent="0.15">
      <c r="A703" s="94"/>
      <c r="B703" s="94"/>
      <c r="C703" s="119"/>
      <c r="D703" s="206"/>
      <c r="E703" s="367"/>
      <c r="F703" s="368"/>
      <c r="G703" s="369"/>
      <c r="H703" s="347" t="s">
        <v>512</v>
      </c>
      <c r="I703" s="324"/>
      <c r="J703" s="324"/>
      <c r="K703" s="324"/>
      <c r="L703" s="324"/>
      <c r="M703" s="325"/>
      <c r="N703" s="3"/>
      <c r="O703" s="326"/>
      <c r="P703" s="327"/>
      <c r="Q703" s="327"/>
      <c r="R703" s="327"/>
      <c r="S703" s="327"/>
      <c r="T703" s="327"/>
      <c r="U703" s="327"/>
      <c r="V703" s="327"/>
      <c r="W703" s="327"/>
      <c r="X703" s="327"/>
      <c r="Y703" s="328"/>
      <c r="Z703" s="236"/>
      <c r="AA703" s="129"/>
    </row>
    <row r="704" spans="1:27" ht="20.100000000000001" customHeight="1" x14ac:dyDescent="0.15">
      <c r="A704" s="94"/>
      <c r="B704" s="94"/>
      <c r="C704" s="119"/>
      <c r="D704" s="206"/>
      <c r="E704" s="367"/>
      <c r="F704" s="368"/>
      <c r="G704" s="369"/>
      <c r="H704" s="347" t="s">
        <v>513</v>
      </c>
      <c r="I704" s="324"/>
      <c r="J704" s="324"/>
      <c r="K704" s="324"/>
      <c r="L704" s="324"/>
      <c r="M704" s="325"/>
      <c r="N704" s="3"/>
      <c r="O704" s="326"/>
      <c r="P704" s="327"/>
      <c r="Q704" s="327"/>
      <c r="R704" s="327"/>
      <c r="S704" s="327"/>
      <c r="T704" s="327"/>
      <c r="U704" s="327"/>
      <c r="V704" s="327"/>
      <c r="W704" s="327"/>
      <c r="X704" s="327"/>
      <c r="Y704" s="328"/>
      <c r="Z704" s="236"/>
      <c r="AA704" s="129"/>
    </row>
    <row r="705" spans="1:27" ht="20.100000000000001" customHeight="1" x14ac:dyDescent="0.15">
      <c r="A705" s="94"/>
      <c r="B705" s="94"/>
      <c r="C705" s="119"/>
      <c r="D705" s="206"/>
      <c r="E705" s="367"/>
      <c r="F705" s="368"/>
      <c r="G705" s="369"/>
      <c r="H705" s="347" t="s">
        <v>514</v>
      </c>
      <c r="I705" s="324"/>
      <c r="J705" s="324"/>
      <c r="K705" s="324"/>
      <c r="L705" s="324"/>
      <c r="M705" s="325"/>
      <c r="N705" s="3"/>
      <c r="O705" s="326"/>
      <c r="P705" s="327"/>
      <c r="Q705" s="327"/>
      <c r="R705" s="327"/>
      <c r="S705" s="327"/>
      <c r="T705" s="327"/>
      <c r="U705" s="327"/>
      <c r="V705" s="327"/>
      <c r="W705" s="327"/>
      <c r="X705" s="327"/>
      <c r="Y705" s="328"/>
      <c r="Z705" s="236"/>
      <c r="AA705" s="129"/>
    </row>
    <row r="706" spans="1:27" ht="20.100000000000001" customHeight="1" x14ac:dyDescent="0.15">
      <c r="A706" s="94"/>
      <c r="B706" s="94"/>
      <c r="C706" s="119"/>
      <c r="D706" s="206"/>
      <c r="E706" s="367"/>
      <c r="F706" s="368"/>
      <c r="G706" s="369"/>
      <c r="H706" s="347" t="s">
        <v>515</v>
      </c>
      <c r="I706" s="324"/>
      <c r="J706" s="324"/>
      <c r="K706" s="324"/>
      <c r="L706" s="324"/>
      <c r="M706" s="325"/>
      <c r="N706" s="3"/>
      <c r="O706" s="326"/>
      <c r="P706" s="327"/>
      <c r="Q706" s="327"/>
      <c r="R706" s="327"/>
      <c r="S706" s="327"/>
      <c r="T706" s="327"/>
      <c r="U706" s="327"/>
      <c r="V706" s="327"/>
      <c r="W706" s="327"/>
      <c r="X706" s="327"/>
      <c r="Y706" s="328"/>
      <c r="Z706" s="236"/>
      <c r="AA706" s="129"/>
    </row>
    <row r="707" spans="1:27" ht="20.100000000000001" customHeight="1" x14ac:dyDescent="0.15">
      <c r="A707" s="94"/>
      <c r="B707" s="94"/>
      <c r="C707" s="119"/>
      <c r="D707" s="206"/>
      <c r="E707" s="367"/>
      <c r="F707" s="368"/>
      <c r="G707" s="369"/>
      <c r="H707" s="347" t="s">
        <v>516</v>
      </c>
      <c r="I707" s="324"/>
      <c r="J707" s="324"/>
      <c r="K707" s="324"/>
      <c r="L707" s="324"/>
      <c r="M707" s="325"/>
      <c r="N707" s="3"/>
      <c r="O707" s="330"/>
      <c r="P707" s="331"/>
      <c r="Q707" s="331"/>
      <c r="R707" s="331"/>
      <c r="S707" s="331"/>
      <c r="T707" s="331"/>
      <c r="U707" s="331"/>
      <c r="V707" s="331"/>
      <c r="W707" s="331"/>
      <c r="X707" s="331"/>
      <c r="Y707" s="332"/>
      <c r="Z707" s="236"/>
      <c r="AA707" s="129"/>
    </row>
    <row r="708" spans="1:27" ht="20.100000000000001" customHeight="1" x14ac:dyDescent="0.15">
      <c r="A708" s="94">
        <f>IFERROR(IF(AND($N708="○", TRIM($O708)=""),1001,0),3)</f>
        <v>0</v>
      </c>
      <c r="B708" s="94"/>
      <c r="C708" s="119"/>
      <c r="D708" s="206"/>
      <c r="E708" s="370"/>
      <c r="F708" s="371"/>
      <c r="G708" s="372"/>
      <c r="H708" s="329" t="s">
        <v>111</v>
      </c>
      <c r="I708" s="323"/>
      <c r="J708" s="323"/>
      <c r="K708" s="324"/>
      <c r="L708" s="324"/>
      <c r="M708" s="325"/>
      <c r="N708" s="3"/>
      <c r="O708" s="17"/>
      <c r="P708" s="18"/>
      <c r="Q708" s="18"/>
      <c r="R708" s="18"/>
      <c r="S708" s="18"/>
      <c r="T708" s="18"/>
      <c r="U708" s="18"/>
      <c r="V708" s="18"/>
      <c r="W708" s="18"/>
      <c r="X708" s="18"/>
      <c r="Y708" s="22"/>
      <c r="Z708" s="236"/>
      <c r="AA708" s="129"/>
    </row>
    <row r="709" spans="1:27" ht="20.100000000000001" customHeight="1" x14ac:dyDescent="0.15">
      <c r="A709" s="94"/>
      <c r="B709" s="94"/>
      <c r="C709" s="119"/>
      <c r="D709" s="206"/>
      <c r="E709" s="376" t="s">
        <v>564</v>
      </c>
      <c r="F709" s="377"/>
      <c r="G709" s="378"/>
      <c r="H709" s="347" t="s">
        <v>517</v>
      </c>
      <c r="I709" s="324"/>
      <c r="J709" s="324"/>
      <c r="K709" s="324"/>
      <c r="L709" s="324"/>
      <c r="M709" s="325"/>
      <c r="N709" s="3"/>
      <c r="O709" s="337"/>
      <c r="P709" s="338"/>
      <c r="Q709" s="338"/>
      <c r="R709" s="338"/>
      <c r="S709" s="338"/>
      <c r="T709" s="338"/>
      <c r="U709" s="338"/>
      <c r="V709" s="338"/>
      <c r="W709" s="338"/>
      <c r="X709" s="338"/>
      <c r="Y709" s="339"/>
      <c r="Z709" s="236"/>
      <c r="AA709" s="129"/>
    </row>
    <row r="710" spans="1:27" ht="20.100000000000001" customHeight="1" x14ac:dyDescent="0.15">
      <c r="A710" s="94"/>
      <c r="B710" s="94"/>
      <c r="C710" s="119"/>
      <c r="D710" s="206"/>
      <c r="E710" s="379"/>
      <c r="F710" s="380"/>
      <c r="G710" s="381"/>
      <c r="H710" s="347" t="s">
        <v>518</v>
      </c>
      <c r="I710" s="324"/>
      <c r="J710" s="324"/>
      <c r="K710" s="324"/>
      <c r="L710" s="324"/>
      <c r="M710" s="325"/>
      <c r="N710" s="3"/>
      <c r="O710" s="326"/>
      <c r="P710" s="327"/>
      <c r="Q710" s="327"/>
      <c r="R710" s="327"/>
      <c r="S710" s="327"/>
      <c r="T710" s="327"/>
      <c r="U710" s="327"/>
      <c r="V710" s="327"/>
      <c r="W710" s="327"/>
      <c r="X710" s="327"/>
      <c r="Y710" s="328"/>
      <c r="Z710" s="236"/>
      <c r="AA710" s="129"/>
    </row>
    <row r="711" spans="1:27" ht="20.100000000000001" customHeight="1" x14ac:dyDescent="0.15">
      <c r="A711" s="94"/>
      <c r="B711" s="94"/>
      <c r="C711" s="119"/>
      <c r="D711" s="206"/>
      <c r="E711" s="379"/>
      <c r="F711" s="380"/>
      <c r="G711" s="381"/>
      <c r="H711" s="347" t="s">
        <v>519</v>
      </c>
      <c r="I711" s="324"/>
      <c r="J711" s="324"/>
      <c r="K711" s="324"/>
      <c r="L711" s="324"/>
      <c r="M711" s="325"/>
      <c r="N711" s="3"/>
      <c r="O711" s="330"/>
      <c r="P711" s="331"/>
      <c r="Q711" s="331"/>
      <c r="R711" s="331"/>
      <c r="S711" s="331"/>
      <c r="T711" s="331"/>
      <c r="U711" s="331"/>
      <c r="V711" s="331"/>
      <c r="W711" s="331"/>
      <c r="X711" s="331"/>
      <c r="Y711" s="332"/>
      <c r="Z711" s="236"/>
      <c r="AA711" s="129"/>
    </row>
    <row r="712" spans="1:27" ht="20.100000000000001" customHeight="1" x14ac:dyDescent="0.15">
      <c r="A712" s="94">
        <f>IFERROR(IF(AND($N712="○", TRIM($O712)=""),1001,0),3)</f>
        <v>0</v>
      </c>
      <c r="B712" s="94"/>
      <c r="C712" s="119"/>
      <c r="D712" s="206"/>
      <c r="E712" s="382"/>
      <c r="F712" s="383"/>
      <c r="G712" s="384"/>
      <c r="H712" s="329" t="s">
        <v>111</v>
      </c>
      <c r="I712" s="323"/>
      <c r="J712" s="323"/>
      <c r="K712" s="324"/>
      <c r="L712" s="324"/>
      <c r="M712" s="325"/>
      <c r="N712" s="3"/>
      <c r="O712" s="17"/>
      <c r="P712" s="18"/>
      <c r="Q712" s="18"/>
      <c r="R712" s="18"/>
      <c r="S712" s="18"/>
      <c r="T712" s="18"/>
      <c r="U712" s="18"/>
      <c r="V712" s="18"/>
      <c r="W712" s="18"/>
      <c r="X712" s="18"/>
      <c r="Y712" s="22"/>
      <c r="Z712" s="236"/>
      <c r="AA712" s="129"/>
    </row>
    <row r="713" spans="1:27" ht="20.100000000000001" customHeight="1" x14ac:dyDescent="0.15">
      <c r="A713" s="94"/>
      <c r="B713" s="94"/>
      <c r="C713" s="119"/>
      <c r="D713" s="206"/>
      <c r="E713" s="373" t="s">
        <v>565</v>
      </c>
      <c r="F713" s="374"/>
      <c r="G713" s="375"/>
      <c r="H713" s="347" t="s">
        <v>520</v>
      </c>
      <c r="I713" s="324"/>
      <c r="J713" s="324"/>
      <c r="K713" s="324"/>
      <c r="L713" s="324"/>
      <c r="M713" s="325"/>
      <c r="N713" s="3"/>
      <c r="O713" s="337"/>
      <c r="P713" s="338"/>
      <c r="Q713" s="338"/>
      <c r="R713" s="338"/>
      <c r="S713" s="338"/>
      <c r="T713" s="338"/>
      <c r="U713" s="338"/>
      <c r="V713" s="338"/>
      <c r="W713" s="338"/>
      <c r="X713" s="338"/>
      <c r="Y713" s="339"/>
      <c r="Z713" s="236"/>
      <c r="AA713" s="129"/>
    </row>
    <row r="714" spans="1:27" ht="20.100000000000001" customHeight="1" x14ac:dyDescent="0.15">
      <c r="A714" s="94"/>
      <c r="B714" s="94"/>
      <c r="C714" s="119"/>
      <c r="D714" s="206"/>
      <c r="E714" s="367"/>
      <c r="F714" s="368"/>
      <c r="G714" s="369"/>
      <c r="H714" s="347" t="s">
        <v>521</v>
      </c>
      <c r="I714" s="324"/>
      <c r="J714" s="324"/>
      <c r="K714" s="324"/>
      <c r="L714" s="324"/>
      <c r="M714" s="325"/>
      <c r="N714" s="3"/>
      <c r="O714" s="326"/>
      <c r="P714" s="327"/>
      <c r="Q714" s="327"/>
      <c r="R714" s="327"/>
      <c r="S714" s="327"/>
      <c r="T714" s="327"/>
      <c r="U714" s="327"/>
      <c r="V714" s="327"/>
      <c r="W714" s="327"/>
      <c r="X714" s="327"/>
      <c r="Y714" s="328"/>
      <c r="Z714" s="236"/>
      <c r="AA714" s="129"/>
    </row>
    <row r="715" spans="1:27" ht="20.100000000000001" customHeight="1" x14ac:dyDescent="0.15">
      <c r="A715" s="94"/>
      <c r="B715" s="94"/>
      <c r="C715" s="119"/>
      <c r="D715" s="206"/>
      <c r="E715" s="367"/>
      <c r="F715" s="368"/>
      <c r="G715" s="369"/>
      <c r="H715" s="347" t="s">
        <v>522</v>
      </c>
      <c r="I715" s="324"/>
      <c r="J715" s="324"/>
      <c r="K715" s="324"/>
      <c r="L715" s="324"/>
      <c r="M715" s="325"/>
      <c r="N715" s="3"/>
      <c r="O715" s="326"/>
      <c r="P715" s="327"/>
      <c r="Q715" s="327"/>
      <c r="R715" s="327"/>
      <c r="S715" s="327"/>
      <c r="T715" s="327"/>
      <c r="U715" s="327"/>
      <c r="V715" s="327"/>
      <c r="W715" s="327"/>
      <c r="X715" s="327"/>
      <c r="Y715" s="328"/>
      <c r="Z715" s="236"/>
      <c r="AA715" s="129"/>
    </row>
    <row r="716" spans="1:27" ht="20.100000000000001" customHeight="1" x14ac:dyDescent="0.15">
      <c r="A716" s="94"/>
      <c r="B716" s="94"/>
      <c r="C716" s="119"/>
      <c r="D716" s="206"/>
      <c r="E716" s="367"/>
      <c r="F716" s="368"/>
      <c r="G716" s="369"/>
      <c r="H716" s="347" t="s">
        <v>523</v>
      </c>
      <c r="I716" s="324"/>
      <c r="J716" s="324"/>
      <c r="K716" s="324"/>
      <c r="L716" s="324"/>
      <c r="M716" s="325"/>
      <c r="N716" s="3"/>
      <c r="O716" s="326"/>
      <c r="P716" s="327"/>
      <c r="Q716" s="327"/>
      <c r="R716" s="327"/>
      <c r="S716" s="327"/>
      <c r="T716" s="327"/>
      <c r="U716" s="327"/>
      <c r="V716" s="327"/>
      <c r="W716" s="327"/>
      <c r="X716" s="327"/>
      <c r="Y716" s="328"/>
      <c r="Z716" s="236"/>
      <c r="AA716" s="129"/>
    </row>
    <row r="717" spans="1:27" ht="20.100000000000001" customHeight="1" x14ac:dyDescent="0.15">
      <c r="A717" s="94"/>
      <c r="B717" s="94"/>
      <c r="C717" s="119"/>
      <c r="D717" s="206"/>
      <c r="E717" s="367"/>
      <c r="F717" s="368"/>
      <c r="G717" s="369"/>
      <c r="H717" s="347" t="s">
        <v>524</v>
      </c>
      <c r="I717" s="324"/>
      <c r="J717" s="324"/>
      <c r="K717" s="324"/>
      <c r="L717" s="324"/>
      <c r="M717" s="325"/>
      <c r="N717" s="3"/>
      <c r="O717" s="326"/>
      <c r="P717" s="327"/>
      <c r="Q717" s="327"/>
      <c r="R717" s="327"/>
      <c r="S717" s="327"/>
      <c r="T717" s="327"/>
      <c r="U717" s="327"/>
      <c r="V717" s="327"/>
      <c r="W717" s="327"/>
      <c r="X717" s="327"/>
      <c r="Y717" s="328"/>
      <c r="Z717" s="236"/>
      <c r="AA717" s="129"/>
    </row>
    <row r="718" spans="1:27" ht="20.100000000000001" customHeight="1" x14ac:dyDescent="0.15">
      <c r="A718" s="94"/>
      <c r="B718" s="94"/>
      <c r="C718" s="119"/>
      <c r="D718" s="206"/>
      <c r="E718" s="367"/>
      <c r="F718" s="368"/>
      <c r="G718" s="369"/>
      <c r="H718" s="347" t="s">
        <v>525</v>
      </c>
      <c r="I718" s="324"/>
      <c r="J718" s="324"/>
      <c r="K718" s="324"/>
      <c r="L718" s="324"/>
      <c r="M718" s="325"/>
      <c r="N718" s="3"/>
      <c r="O718" s="330"/>
      <c r="P718" s="331"/>
      <c r="Q718" s="331"/>
      <c r="R718" s="331"/>
      <c r="S718" s="331"/>
      <c r="T718" s="331"/>
      <c r="U718" s="331"/>
      <c r="V718" s="331"/>
      <c r="W718" s="331"/>
      <c r="X718" s="331"/>
      <c r="Y718" s="332"/>
      <c r="Z718" s="236"/>
      <c r="AA718" s="129"/>
    </row>
    <row r="719" spans="1:27" ht="20.100000000000001" customHeight="1" x14ac:dyDescent="0.15">
      <c r="A719" s="94">
        <f>IFERROR(IF(AND($N719="○", TRIM($O719)=""),1001,0),3)</f>
        <v>0</v>
      </c>
      <c r="B719" s="94"/>
      <c r="C719" s="119"/>
      <c r="D719" s="206"/>
      <c r="E719" s="370"/>
      <c r="F719" s="371"/>
      <c r="G719" s="372"/>
      <c r="H719" s="329" t="s">
        <v>111</v>
      </c>
      <c r="I719" s="323"/>
      <c r="J719" s="323"/>
      <c r="K719" s="324"/>
      <c r="L719" s="324"/>
      <c r="M719" s="325"/>
      <c r="N719" s="3"/>
      <c r="O719" s="17"/>
      <c r="P719" s="18"/>
      <c r="Q719" s="18"/>
      <c r="R719" s="18"/>
      <c r="S719" s="18"/>
      <c r="T719" s="18"/>
      <c r="U719" s="18"/>
      <c r="V719" s="18"/>
      <c r="W719" s="18"/>
      <c r="X719" s="18"/>
      <c r="Y719" s="22"/>
      <c r="Z719" s="236"/>
      <c r="AA719" s="129"/>
    </row>
    <row r="720" spans="1:27" ht="20.100000000000001" customHeight="1" x14ac:dyDescent="0.15">
      <c r="A720" s="94"/>
      <c r="B720" s="94"/>
      <c r="C720" s="119"/>
      <c r="D720" s="206"/>
      <c r="E720" s="373" t="s">
        <v>566</v>
      </c>
      <c r="F720" s="374"/>
      <c r="G720" s="375"/>
      <c r="H720" s="347" t="s">
        <v>526</v>
      </c>
      <c r="I720" s="324"/>
      <c r="J720" s="324"/>
      <c r="K720" s="324"/>
      <c r="L720" s="324"/>
      <c r="M720" s="325"/>
      <c r="N720" s="3"/>
      <c r="O720" s="337"/>
      <c r="P720" s="338"/>
      <c r="Q720" s="338"/>
      <c r="R720" s="338"/>
      <c r="S720" s="338"/>
      <c r="T720" s="338"/>
      <c r="U720" s="338"/>
      <c r="V720" s="338"/>
      <c r="W720" s="338"/>
      <c r="X720" s="338"/>
      <c r="Y720" s="339"/>
      <c r="Z720" s="236"/>
      <c r="AA720" s="129"/>
    </row>
    <row r="721" spans="1:27" ht="20.100000000000001" customHeight="1" x14ac:dyDescent="0.15">
      <c r="A721" s="94"/>
      <c r="B721" s="94"/>
      <c r="C721" s="119"/>
      <c r="D721" s="206"/>
      <c r="E721" s="367"/>
      <c r="F721" s="368"/>
      <c r="G721" s="369"/>
      <c r="H721" s="347" t="s">
        <v>527</v>
      </c>
      <c r="I721" s="324"/>
      <c r="J721" s="324"/>
      <c r="K721" s="324"/>
      <c r="L721" s="324"/>
      <c r="M721" s="325"/>
      <c r="N721" s="3"/>
      <c r="O721" s="330"/>
      <c r="P721" s="331"/>
      <c r="Q721" s="331"/>
      <c r="R721" s="331"/>
      <c r="S721" s="331"/>
      <c r="T721" s="331"/>
      <c r="U721" s="331"/>
      <c r="V721" s="331"/>
      <c r="W721" s="331"/>
      <c r="X721" s="331"/>
      <c r="Y721" s="332"/>
      <c r="Z721" s="236"/>
      <c r="AA721" s="129"/>
    </row>
    <row r="722" spans="1:27" ht="20.100000000000001" customHeight="1" x14ac:dyDescent="0.15">
      <c r="A722" s="94">
        <f>IFERROR(IF(AND($N722="○", TRIM($O722)=""),1001,0),3)</f>
        <v>0</v>
      </c>
      <c r="B722" s="94"/>
      <c r="C722" s="119"/>
      <c r="D722" s="206"/>
      <c r="E722" s="370"/>
      <c r="F722" s="371"/>
      <c r="G722" s="372"/>
      <c r="H722" s="329" t="s">
        <v>111</v>
      </c>
      <c r="I722" s="323"/>
      <c r="J722" s="323"/>
      <c r="K722" s="324"/>
      <c r="L722" s="324"/>
      <c r="M722" s="325"/>
      <c r="N722" s="3"/>
      <c r="O722" s="17"/>
      <c r="P722" s="18"/>
      <c r="Q722" s="18"/>
      <c r="R722" s="18"/>
      <c r="S722" s="18"/>
      <c r="T722" s="18"/>
      <c r="U722" s="18"/>
      <c r="V722" s="18"/>
      <c r="W722" s="18"/>
      <c r="X722" s="18"/>
      <c r="Y722" s="22"/>
      <c r="Z722" s="236"/>
      <c r="AA722" s="129"/>
    </row>
    <row r="723" spans="1:27" ht="20.100000000000001" customHeight="1" x14ac:dyDescent="0.15">
      <c r="A723" s="94">
        <f>IFERROR(IF(AND($N723="○", TRIM($O723)=""),1001,0),3)</f>
        <v>0</v>
      </c>
      <c r="B723" s="94"/>
      <c r="C723" s="119"/>
      <c r="D723" s="206"/>
      <c r="E723" s="409" t="s">
        <v>567</v>
      </c>
      <c r="F723" s="410"/>
      <c r="G723" s="411"/>
      <c r="H723" s="412" t="s">
        <v>570</v>
      </c>
      <c r="I723" s="413"/>
      <c r="J723" s="413"/>
      <c r="K723" s="413"/>
      <c r="L723" s="413"/>
      <c r="M723" s="414"/>
      <c r="N723" s="1"/>
      <c r="O723" s="15"/>
      <c r="P723" s="10"/>
      <c r="Q723" s="10"/>
      <c r="R723" s="10"/>
      <c r="S723" s="10"/>
      <c r="T723" s="10"/>
      <c r="U723" s="10"/>
      <c r="V723" s="10"/>
      <c r="W723" s="10"/>
      <c r="X723" s="10"/>
      <c r="Y723" s="11"/>
      <c r="Z723" s="236"/>
      <c r="AA723" s="129"/>
    </row>
    <row r="724" spans="1:27" ht="20.100000000000001" customHeight="1" x14ac:dyDescent="0.15">
      <c r="A724" s="94"/>
      <c r="B724" s="94"/>
      <c r="C724" s="119"/>
      <c r="D724" s="120"/>
      <c r="E724" s="301"/>
      <c r="F724" s="187"/>
      <c r="G724" s="187"/>
      <c r="H724" s="415"/>
      <c r="I724" s="415"/>
      <c r="J724" s="415"/>
      <c r="K724" s="415"/>
      <c r="L724" s="415"/>
      <c r="M724" s="415"/>
      <c r="N724" s="415"/>
      <c r="O724" s="415"/>
      <c r="P724" s="187"/>
      <c r="Q724" s="187"/>
      <c r="R724" s="187"/>
      <c r="S724" s="187"/>
      <c r="T724" s="187"/>
      <c r="U724" s="187"/>
      <c r="V724" s="187"/>
      <c r="W724" s="187"/>
      <c r="X724" s="187"/>
      <c r="Y724" s="187"/>
      <c r="Z724" s="236"/>
      <c r="AA724" s="129"/>
    </row>
    <row r="725" spans="1:27" ht="20.100000000000001" hidden="1" customHeight="1" x14ac:dyDescent="0.15">
      <c r="A725" s="94"/>
      <c r="B725" s="94"/>
      <c r="C725" s="119"/>
      <c r="D725" s="120"/>
      <c r="E725" s="95"/>
      <c r="F725" s="95"/>
      <c r="G725" s="95"/>
      <c r="H725" s="95"/>
      <c r="I725" s="122"/>
      <c r="J725" s="128"/>
      <c r="K725" s="125"/>
      <c r="L725" s="125"/>
      <c r="M725" s="125"/>
      <c r="N725" s="125"/>
      <c r="O725" s="125"/>
      <c r="P725" s="125"/>
      <c r="Q725" s="125"/>
      <c r="R725" s="125"/>
      <c r="S725" s="125"/>
      <c r="T725" s="125"/>
      <c r="U725" s="125"/>
      <c r="V725" s="125"/>
      <c r="W725" s="125"/>
      <c r="X725" s="125"/>
      <c r="Y725" s="125"/>
      <c r="Z725" s="124"/>
    </row>
    <row r="726" spans="1:27" ht="20.100000000000001" hidden="1" customHeight="1" x14ac:dyDescent="0.15">
      <c r="A726" s="94"/>
      <c r="B726" s="94"/>
      <c r="C726" s="119"/>
      <c r="D726" s="120"/>
      <c r="E726" s="95"/>
      <c r="F726" s="95"/>
      <c r="G726" s="95"/>
      <c r="H726" s="95"/>
      <c r="I726" s="122"/>
      <c r="J726" s="128"/>
      <c r="K726" s="125"/>
      <c r="L726" s="125"/>
      <c r="M726" s="125"/>
      <c r="N726" s="125"/>
      <c r="O726" s="125"/>
      <c r="P726" s="125"/>
      <c r="Q726" s="125"/>
      <c r="R726" s="125"/>
      <c r="S726" s="125"/>
      <c r="T726" s="125"/>
      <c r="U726" s="125"/>
      <c r="V726" s="125"/>
      <c r="W726" s="125"/>
      <c r="X726" s="125"/>
      <c r="Y726" s="125"/>
      <c r="Z726" s="124"/>
    </row>
    <row r="727" spans="1:27" ht="20.100000000000001" hidden="1" customHeight="1" x14ac:dyDescent="0.15">
      <c r="A727" s="94"/>
      <c r="B727" s="94"/>
      <c r="C727" s="119"/>
      <c r="D727" s="120"/>
      <c r="E727" s="95"/>
      <c r="F727" s="95"/>
      <c r="G727" s="95"/>
      <c r="H727" s="95"/>
      <c r="I727" s="122"/>
      <c r="J727" s="128"/>
      <c r="K727" s="125"/>
      <c r="L727" s="125"/>
      <c r="M727" s="125"/>
      <c r="N727" s="125"/>
      <c r="O727" s="125"/>
      <c r="P727" s="125"/>
      <c r="Q727" s="125"/>
      <c r="R727" s="125"/>
      <c r="S727" s="125"/>
      <c r="T727" s="125"/>
      <c r="U727" s="125"/>
      <c r="V727" s="125"/>
      <c r="W727" s="125"/>
      <c r="X727" s="125"/>
      <c r="Y727" s="125"/>
      <c r="Z727" s="124"/>
    </row>
    <row r="728" spans="1:27" ht="20.100000000000001" hidden="1" customHeight="1" x14ac:dyDescent="0.15">
      <c r="A728" s="94"/>
      <c r="B728" s="94"/>
      <c r="C728" s="119"/>
      <c r="D728" s="120"/>
      <c r="E728" s="95"/>
      <c r="F728" s="95"/>
      <c r="G728" s="95"/>
      <c r="H728" s="95"/>
      <c r="I728" s="122"/>
      <c r="J728" s="128"/>
      <c r="K728" s="125"/>
      <c r="L728" s="125"/>
      <c r="M728" s="125"/>
      <c r="N728" s="125"/>
      <c r="O728" s="125"/>
      <c r="P728" s="125"/>
      <c r="Q728" s="125"/>
      <c r="R728" s="125"/>
      <c r="S728" s="125"/>
      <c r="T728" s="125"/>
      <c r="U728" s="125"/>
      <c r="V728" s="125"/>
      <c r="W728" s="125"/>
      <c r="X728" s="125"/>
      <c r="Y728" s="125"/>
      <c r="Z728" s="124"/>
    </row>
    <row r="729" spans="1:27" ht="20.100000000000001" hidden="1" customHeight="1" x14ac:dyDescent="0.15">
      <c r="A729" s="94"/>
      <c r="B729" s="94"/>
      <c r="C729" s="119"/>
      <c r="D729" s="120"/>
      <c r="E729" s="95"/>
      <c r="F729" s="95"/>
      <c r="G729" s="95"/>
      <c r="H729" s="95"/>
      <c r="I729" s="122"/>
      <c r="J729" s="128"/>
      <c r="K729" s="125"/>
      <c r="L729" s="125"/>
      <c r="M729" s="125"/>
      <c r="N729" s="125"/>
      <c r="O729" s="125"/>
      <c r="P729" s="125"/>
      <c r="Q729" s="125"/>
      <c r="R729" s="125"/>
      <c r="S729" s="125"/>
      <c r="T729" s="125"/>
      <c r="U729" s="125"/>
      <c r="V729" s="125"/>
      <c r="W729" s="125"/>
      <c r="X729" s="125"/>
      <c r="Y729" s="125"/>
      <c r="Z729" s="124"/>
    </row>
    <row r="730" spans="1:27" ht="20.100000000000001" hidden="1" customHeight="1" x14ac:dyDescent="0.15">
      <c r="A730" s="94"/>
      <c r="B730" s="94"/>
      <c r="C730" s="119"/>
      <c r="D730" s="120"/>
      <c r="E730" s="95"/>
      <c r="F730" s="95"/>
      <c r="G730" s="95"/>
      <c r="H730" s="95"/>
      <c r="I730" s="122"/>
      <c r="J730" s="128"/>
      <c r="K730" s="125"/>
      <c r="L730" s="125"/>
      <c r="M730" s="125"/>
      <c r="N730" s="125"/>
      <c r="O730" s="125"/>
      <c r="P730" s="125"/>
      <c r="Q730" s="125"/>
      <c r="R730" s="125"/>
      <c r="S730" s="125"/>
      <c r="T730" s="125"/>
      <c r="U730" s="125"/>
      <c r="V730" s="125"/>
      <c r="W730" s="125"/>
      <c r="X730" s="125"/>
      <c r="Y730" s="125"/>
      <c r="Z730" s="124"/>
    </row>
    <row r="731" spans="1:27" ht="20.100000000000001" customHeight="1" x14ac:dyDescent="0.15">
      <c r="A731" s="94"/>
      <c r="B731" s="94"/>
      <c r="C731" s="119"/>
      <c r="D731" s="120">
        <v>2</v>
      </c>
      <c r="E731" s="88" t="s">
        <v>631</v>
      </c>
      <c r="I731" s="95"/>
      <c r="J731" s="95"/>
      <c r="K731" s="95"/>
      <c r="L731" s="95"/>
      <c r="M731" s="95"/>
      <c r="N731" s="95"/>
      <c r="O731" s="95"/>
      <c r="P731" s="95"/>
      <c r="Q731" s="95"/>
      <c r="R731" s="95"/>
      <c r="S731" s="95"/>
      <c r="T731" s="95"/>
      <c r="U731" s="95"/>
      <c r="V731" s="95"/>
      <c r="W731" s="95"/>
      <c r="X731" s="95"/>
      <c r="Z731" s="174"/>
    </row>
    <row r="732" spans="1:27" ht="60" customHeight="1" x14ac:dyDescent="0.15">
      <c r="A732" s="94"/>
      <c r="B732" s="94"/>
      <c r="C732" s="119"/>
      <c r="D732" s="120"/>
      <c r="E732" s="416" t="s">
        <v>633</v>
      </c>
      <c r="F732" s="416"/>
      <c r="G732" s="416"/>
      <c r="H732" s="416"/>
      <c r="I732" s="416"/>
      <c r="J732" s="416"/>
      <c r="K732" s="416"/>
      <c r="L732" s="416"/>
      <c r="M732" s="416"/>
      <c r="N732" s="416"/>
      <c r="O732" s="416"/>
      <c r="P732" s="416"/>
      <c r="Q732" s="416"/>
      <c r="R732" s="416"/>
      <c r="S732" s="416"/>
      <c r="T732" s="416"/>
      <c r="U732" s="416"/>
      <c r="V732" s="416"/>
      <c r="W732" s="416"/>
      <c r="X732" s="416"/>
      <c r="Y732" s="416"/>
      <c r="Z732" s="124"/>
    </row>
    <row r="733" spans="1:27" ht="20.100000000000001" customHeight="1" x14ac:dyDescent="0.15">
      <c r="A733" s="94"/>
      <c r="B733" s="94"/>
      <c r="C733" s="119"/>
      <c r="D733" s="124"/>
      <c r="E733" s="302" t="s">
        <v>634</v>
      </c>
      <c r="F733" s="303"/>
      <c r="G733" s="303"/>
      <c r="H733" s="303"/>
      <c r="I733" s="303"/>
      <c r="J733" s="303"/>
      <c r="K733" s="303"/>
      <c r="L733" s="304"/>
      <c r="M733" s="417" t="s">
        <v>611</v>
      </c>
      <c r="N733" s="195"/>
      <c r="O733" s="195"/>
      <c r="P733" s="195"/>
      <c r="Q733" s="195"/>
      <c r="R733" s="195"/>
      <c r="S733" s="418"/>
      <c r="T733" s="417" t="s">
        <v>612</v>
      </c>
      <c r="U733" s="195"/>
      <c r="V733" s="195"/>
      <c r="W733" s="195"/>
      <c r="X733" s="195"/>
      <c r="Y733" s="196"/>
      <c r="Z733" s="174"/>
    </row>
    <row r="734" spans="1:27" ht="20.100000000000001" customHeight="1" x14ac:dyDescent="0.15">
      <c r="A734" s="94"/>
      <c r="B734" s="94"/>
      <c r="C734" s="119"/>
      <c r="D734" s="206"/>
      <c r="E734" s="404" t="s">
        <v>574</v>
      </c>
      <c r="F734" s="404"/>
      <c r="G734" s="347" t="s">
        <v>575</v>
      </c>
      <c r="H734" s="323"/>
      <c r="I734" s="323"/>
      <c r="J734" s="323"/>
      <c r="K734" s="323"/>
      <c r="L734" s="419"/>
      <c r="M734" s="12"/>
      <c r="N734" s="13"/>
      <c r="O734" s="13"/>
      <c r="P734" s="13"/>
      <c r="Q734" s="13"/>
      <c r="R734" s="13"/>
      <c r="S734" s="14"/>
      <c r="T734" s="12"/>
      <c r="U734" s="13"/>
      <c r="V734" s="13"/>
      <c r="W734" s="13"/>
      <c r="X734" s="13"/>
      <c r="Y734" s="23"/>
      <c r="Z734" s="236"/>
      <c r="AA734" s="129"/>
    </row>
    <row r="735" spans="1:27" ht="20.100000000000001" customHeight="1" x14ac:dyDescent="0.15">
      <c r="A735" s="94"/>
      <c r="B735" s="94"/>
      <c r="C735" s="119"/>
      <c r="D735" s="206"/>
      <c r="E735" s="420"/>
      <c r="F735" s="404"/>
      <c r="G735" s="421" t="s">
        <v>576</v>
      </c>
      <c r="H735" s="422"/>
      <c r="I735" s="422"/>
      <c r="J735" s="422"/>
      <c r="K735" s="422"/>
      <c r="L735" s="346"/>
      <c r="M735" s="17"/>
      <c r="N735" s="18"/>
      <c r="O735" s="18"/>
      <c r="P735" s="18"/>
      <c r="Q735" s="18"/>
      <c r="R735" s="18"/>
      <c r="S735" s="19"/>
      <c r="T735" s="17"/>
      <c r="U735" s="18"/>
      <c r="V735" s="18"/>
      <c r="W735" s="18"/>
      <c r="X735" s="18"/>
      <c r="Y735" s="22"/>
      <c r="Z735" s="236"/>
      <c r="AA735" s="129"/>
    </row>
    <row r="736" spans="1:27" ht="20.100000000000001" customHeight="1" x14ac:dyDescent="0.15">
      <c r="A736" s="94"/>
      <c r="B736" s="94"/>
      <c r="C736" s="119"/>
      <c r="D736" s="206"/>
      <c r="E736" s="420"/>
      <c r="F736" s="404"/>
      <c r="G736" s="423" t="s">
        <v>577</v>
      </c>
      <c r="H736" s="424"/>
      <c r="I736" s="424"/>
      <c r="J736" s="424"/>
      <c r="K736" s="424"/>
      <c r="L736" s="425"/>
      <c r="M736" s="17"/>
      <c r="N736" s="18"/>
      <c r="O736" s="18"/>
      <c r="P736" s="18"/>
      <c r="Q736" s="18"/>
      <c r="R736" s="18"/>
      <c r="S736" s="19"/>
      <c r="T736" s="17"/>
      <c r="U736" s="18"/>
      <c r="V736" s="18"/>
      <c r="W736" s="18"/>
      <c r="X736" s="18"/>
      <c r="Y736" s="22"/>
      <c r="Z736" s="236"/>
      <c r="AA736" s="129"/>
    </row>
    <row r="737" spans="1:27" ht="20.100000000000001" customHeight="1" x14ac:dyDescent="0.15">
      <c r="A737" s="94"/>
      <c r="B737" s="94"/>
      <c r="C737" s="119"/>
      <c r="D737" s="206"/>
      <c r="E737" s="420"/>
      <c r="F737" s="404"/>
      <c r="G737" s="421" t="s">
        <v>578</v>
      </c>
      <c r="H737" s="422"/>
      <c r="I737" s="422"/>
      <c r="J737" s="422"/>
      <c r="K737" s="422"/>
      <c r="L737" s="346"/>
      <c r="M737" s="17"/>
      <c r="N737" s="18"/>
      <c r="O737" s="18"/>
      <c r="P737" s="18"/>
      <c r="Q737" s="18"/>
      <c r="R737" s="18"/>
      <c r="S737" s="19"/>
      <c r="T737" s="17"/>
      <c r="U737" s="18"/>
      <c r="V737" s="18"/>
      <c r="W737" s="18"/>
      <c r="X737" s="18"/>
      <c r="Y737" s="22"/>
      <c r="Z737" s="236"/>
      <c r="AA737" s="129"/>
    </row>
    <row r="738" spans="1:27" ht="20.100000000000001" customHeight="1" x14ac:dyDescent="0.15">
      <c r="A738" s="94"/>
      <c r="B738" s="94"/>
      <c r="C738" s="119"/>
      <c r="D738" s="206"/>
      <c r="E738" s="420"/>
      <c r="F738" s="404"/>
      <c r="G738" s="347" t="s">
        <v>579</v>
      </c>
      <c r="H738" s="324"/>
      <c r="I738" s="324"/>
      <c r="J738" s="324"/>
      <c r="K738" s="324"/>
      <c r="L738" s="325"/>
      <c r="M738" s="17"/>
      <c r="N738" s="18"/>
      <c r="O738" s="18"/>
      <c r="P738" s="18"/>
      <c r="Q738" s="18"/>
      <c r="R738" s="18"/>
      <c r="S738" s="19"/>
      <c r="T738" s="17"/>
      <c r="U738" s="18"/>
      <c r="V738" s="18"/>
      <c r="W738" s="18"/>
      <c r="X738" s="18"/>
      <c r="Y738" s="22"/>
      <c r="Z738" s="236"/>
      <c r="AA738" s="129"/>
    </row>
    <row r="739" spans="1:27" ht="20.100000000000001" customHeight="1" x14ac:dyDescent="0.15">
      <c r="A739" s="94"/>
      <c r="B739" s="94"/>
      <c r="C739" s="119"/>
      <c r="D739" s="206"/>
      <c r="E739" s="420"/>
      <c r="F739" s="404"/>
      <c r="G739" s="421" t="s">
        <v>580</v>
      </c>
      <c r="H739" s="422"/>
      <c r="I739" s="422"/>
      <c r="J739" s="422"/>
      <c r="K739" s="422"/>
      <c r="L739" s="346"/>
      <c r="M739" s="17"/>
      <c r="N739" s="18"/>
      <c r="O739" s="18"/>
      <c r="P739" s="18"/>
      <c r="Q739" s="18"/>
      <c r="R739" s="18"/>
      <c r="S739" s="19"/>
      <c r="T739" s="17"/>
      <c r="U739" s="18"/>
      <c r="V739" s="18"/>
      <c r="W739" s="18"/>
      <c r="X739" s="18"/>
      <c r="Y739" s="22"/>
      <c r="Z739" s="236"/>
      <c r="AA739" s="129"/>
    </row>
    <row r="740" spans="1:27" ht="20.100000000000001" customHeight="1" x14ac:dyDescent="0.15">
      <c r="A740" s="94"/>
      <c r="B740" s="94"/>
      <c r="C740" s="119"/>
      <c r="D740" s="206"/>
      <c r="E740" s="420"/>
      <c r="F740" s="404"/>
      <c r="G740" s="347" t="s">
        <v>581</v>
      </c>
      <c r="H740" s="324"/>
      <c r="I740" s="324"/>
      <c r="J740" s="324"/>
      <c r="K740" s="324"/>
      <c r="L740" s="325"/>
      <c r="M740" s="17"/>
      <c r="N740" s="18"/>
      <c r="O740" s="18"/>
      <c r="P740" s="18"/>
      <c r="Q740" s="18"/>
      <c r="R740" s="18"/>
      <c r="S740" s="19"/>
      <c r="T740" s="17"/>
      <c r="U740" s="18"/>
      <c r="V740" s="18"/>
      <c r="W740" s="18"/>
      <c r="X740" s="18"/>
      <c r="Y740" s="22"/>
      <c r="Z740" s="236"/>
      <c r="AA740" s="129"/>
    </row>
    <row r="741" spans="1:27" ht="20.100000000000001" customHeight="1" x14ac:dyDescent="0.15">
      <c r="A741" s="94"/>
      <c r="B741" s="94"/>
      <c r="C741" s="119"/>
      <c r="D741" s="206"/>
      <c r="E741" s="426"/>
      <c r="F741" s="405"/>
      <c r="G741" s="421" t="s">
        <v>582</v>
      </c>
      <c r="H741" s="422"/>
      <c r="I741" s="422"/>
      <c r="J741" s="422"/>
      <c r="K741" s="422"/>
      <c r="L741" s="346"/>
      <c r="M741" s="17"/>
      <c r="N741" s="18"/>
      <c r="O741" s="18"/>
      <c r="P741" s="18"/>
      <c r="Q741" s="18"/>
      <c r="R741" s="18"/>
      <c r="S741" s="19"/>
      <c r="T741" s="17"/>
      <c r="U741" s="18"/>
      <c r="V741" s="18"/>
      <c r="W741" s="18"/>
      <c r="X741" s="18"/>
      <c r="Y741" s="22"/>
      <c r="Z741" s="236"/>
      <c r="AA741" s="129"/>
    </row>
    <row r="742" spans="1:27" ht="20.100000000000001" customHeight="1" x14ac:dyDescent="0.15">
      <c r="A742" s="94"/>
      <c r="B742" s="94"/>
      <c r="C742" s="119"/>
      <c r="D742" s="206"/>
      <c r="E742" s="427" t="s">
        <v>583</v>
      </c>
      <c r="F742" s="403"/>
      <c r="G742" s="385" t="s">
        <v>588</v>
      </c>
      <c r="H742" s="428"/>
      <c r="I742" s="386"/>
      <c r="J742" s="323" t="s">
        <v>589</v>
      </c>
      <c r="K742" s="323"/>
      <c r="L742" s="419"/>
      <c r="M742" s="17"/>
      <c r="N742" s="18"/>
      <c r="O742" s="18"/>
      <c r="P742" s="18"/>
      <c r="Q742" s="18"/>
      <c r="R742" s="18"/>
      <c r="S742" s="19"/>
      <c r="T742" s="17"/>
      <c r="U742" s="18"/>
      <c r="V742" s="18"/>
      <c r="W742" s="18"/>
      <c r="X742" s="18"/>
      <c r="Y742" s="22"/>
      <c r="Z742" s="236"/>
      <c r="AA742" s="129"/>
    </row>
    <row r="743" spans="1:27" ht="20.100000000000001" customHeight="1" x14ac:dyDescent="0.15">
      <c r="A743" s="94"/>
      <c r="B743" s="94"/>
      <c r="C743" s="119"/>
      <c r="D743" s="206"/>
      <c r="E743" s="420"/>
      <c r="F743" s="404"/>
      <c r="G743" s="387"/>
      <c r="H743" s="429"/>
      <c r="I743" s="388"/>
      <c r="J743" s="422" t="s">
        <v>590</v>
      </c>
      <c r="K743" s="422"/>
      <c r="L743" s="346"/>
      <c r="M743" s="17"/>
      <c r="N743" s="18"/>
      <c r="O743" s="18"/>
      <c r="P743" s="18"/>
      <c r="Q743" s="18"/>
      <c r="R743" s="18"/>
      <c r="S743" s="19"/>
      <c r="T743" s="17"/>
      <c r="U743" s="18"/>
      <c r="V743" s="18"/>
      <c r="W743" s="18"/>
      <c r="X743" s="18"/>
      <c r="Y743" s="22"/>
      <c r="Z743" s="236"/>
      <c r="AA743" s="129"/>
    </row>
    <row r="744" spans="1:27" ht="20.100000000000001" customHeight="1" x14ac:dyDescent="0.15">
      <c r="A744" s="94"/>
      <c r="B744" s="94"/>
      <c r="C744" s="119"/>
      <c r="D744" s="206"/>
      <c r="E744" s="420"/>
      <c r="F744" s="404"/>
      <c r="G744" s="347" t="s">
        <v>584</v>
      </c>
      <c r="H744" s="324"/>
      <c r="I744" s="324"/>
      <c r="J744" s="324"/>
      <c r="K744" s="324"/>
      <c r="L744" s="325"/>
      <c r="M744" s="17"/>
      <c r="N744" s="18"/>
      <c r="O744" s="18"/>
      <c r="P744" s="18"/>
      <c r="Q744" s="18"/>
      <c r="R744" s="18"/>
      <c r="S744" s="19"/>
      <c r="T744" s="17"/>
      <c r="U744" s="18"/>
      <c r="V744" s="18"/>
      <c r="W744" s="18"/>
      <c r="X744" s="18"/>
      <c r="Y744" s="22"/>
      <c r="Z744" s="236"/>
      <c r="AA744" s="129"/>
    </row>
    <row r="745" spans="1:27" ht="20.100000000000001" customHeight="1" x14ac:dyDescent="0.15">
      <c r="A745" s="94"/>
      <c r="B745" s="94"/>
      <c r="C745" s="119"/>
      <c r="D745" s="206"/>
      <c r="E745" s="420"/>
      <c r="F745" s="404"/>
      <c r="G745" s="423" t="s">
        <v>585</v>
      </c>
      <c r="H745" s="424"/>
      <c r="I745" s="424"/>
      <c r="J745" s="424"/>
      <c r="K745" s="424"/>
      <c r="L745" s="425"/>
      <c r="M745" s="17"/>
      <c r="N745" s="18"/>
      <c r="O745" s="18"/>
      <c r="P745" s="18"/>
      <c r="Q745" s="18"/>
      <c r="R745" s="18"/>
      <c r="S745" s="19"/>
      <c r="T745" s="17"/>
      <c r="U745" s="18"/>
      <c r="V745" s="18"/>
      <c r="W745" s="18"/>
      <c r="X745" s="18"/>
      <c r="Y745" s="22"/>
      <c r="Z745" s="236"/>
      <c r="AA745" s="129"/>
    </row>
    <row r="746" spans="1:27" ht="20.100000000000001" customHeight="1" x14ac:dyDescent="0.15">
      <c r="A746" s="94"/>
      <c r="B746" s="94"/>
      <c r="C746" s="119"/>
      <c r="D746" s="206"/>
      <c r="E746" s="420"/>
      <c r="F746" s="404"/>
      <c r="G746" s="347" t="s">
        <v>586</v>
      </c>
      <c r="H746" s="324"/>
      <c r="I746" s="324"/>
      <c r="J746" s="324"/>
      <c r="K746" s="324"/>
      <c r="L746" s="325"/>
      <c r="M746" s="17"/>
      <c r="N746" s="18"/>
      <c r="O746" s="18"/>
      <c r="P746" s="18"/>
      <c r="Q746" s="18"/>
      <c r="R746" s="18"/>
      <c r="S746" s="19"/>
      <c r="T746" s="17"/>
      <c r="U746" s="18"/>
      <c r="V746" s="18"/>
      <c r="W746" s="18"/>
      <c r="X746" s="18"/>
      <c r="Y746" s="22"/>
      <c r="Z746" s="236"/>
      <c r="AA746" s="129"/>
    </row>
    <row r="747" spans="1:27" ht="20.100000000000001" customHeight="1" x14ac:dyDescent="0.15">
      <c r="A747" s="94"/>
      <c r="B747" s="94"/>
      <c r="C747" s="119"/>
      <c r="D747" s="206"/>
      <c r="E747" s="426"/>
      <c r="F747" s="405"/>
      <c r="G747" s="421" t="s">
        <v>587</v>
      </c>
      <c r="H747" s="422"/>
      <c r="I747" s="422"/>
      <c r="J747" s="422"/>
      <c r="K747" s="422"/>
      <c r="L747" s="346"/>
      <c r="M747" s="17"/>
      <c r="N747" s="18"/>
      <c r="O747" s="18"/>
      <c r="P747" s="18"/>
      <c r="Q747" s="18"/>
      <c r="R747" s="18"/>
      <c r="S747" s="19"/>
      <c r="T747" s="17"/>
      <c r="U747" s="18"/>
      <c r="V747" s="18"/>
      <c r="W747" s="18"/>
      <c r="X747" s="18"/>
      <c r="Y747" s="22"/>
      <c r="Z747" s="236"/>
      <c r="AA747" s="129"/>
    </row>
    <row r="748" spans="1:27" ht="20.100000000000001" customHeight="1" x14ac:dyDescent="0.15">
      <c r="A748" s="94"/>
      <c r="B748" s="94"/>
      <c r="C748" s="119"/>
      <c r="D748" s="206"/>
      <c r="E748" s="430" t="s">
        <v>591</v>
      </c>
      <c r="F748" s="431"/>
      <c r="G748" s="422"/>
      <c r="H748" s="324"/>
      <c r="I748" s="324"/>
      <c r="J748" s="324"/>
      <c r="K748" s="324"/>
      <c r="L748" s="325"/>
      <c r="M748" s="17"/>
      <c r="N748" s="18"/>
      <c r="O748" s="18"/>
      <c r="P748" s="18"/>
      <c r="Q748" s="18"/>
      <c r="R748" s="18"/>
      <c r="S748" s="19"/>
      <c r="T748" s="392"/>
      <c r="U748" s="393"/>
      <c r="V748" s="393"/>
      <c r="W748" s="393"/>
      <c r="X748" s="393"/>
      <c r="Y748" s="394"/>
      <c r="Z748" s="236"/>
      <c r="AA748" s="129"/>
    </row>
    <row r="749" spans="1:27" ht="20.100000000000001" customHeight="1" x14ac:dyDescent="0.15">
      <c r="A749" s="94"/>
      <c r="B749" s="94"/>
      <c r="C749" s="119"/>
      <c r="D749" s="206"/>
      <c r="E749" s="430" t="s">
        <v>592</v>
      </c>
      <c r="F749" s="431"/>
      <c r="G749" s="422"/>
      <c r="H749" s="324"/>
      <c r="I749" s="324"/>
      <c r="J749" s="324"/>
      <c r="K749" s="324"/>
      <c r="L749" s="325"/>
      <c r="M749" s="17"/>
      <c r="N749" s="18"/>
      <c r="O749" s="18"/>
      <c r="P749" s="18"/>
      <c r="Q749" s="18"/>
      <c r="R749" s="18"/>
      <c r="S749" s="19"/>
      <c r="T749" s="392"/>
      <c r="U749" s="393"/>
      <c r="V749" s="393"/>
      <c r="W749" s="393"/>
      <c r="X749" s="393"/>
      <c r="Y749" s="394"/>
      <c r="Z749" s="236"/>
      <c r="AA749" s="129"/>
    </row>
    <row r="750" spans="1:27" ht="20.100000000000001" customHeight="1" x14ac:dyDescent="0.15">
      <c r="A750" s="94"/>
      <c r="B750" s="94"/>
      <c r="C750" s="119"/>
      <c r="D750" s="206"/>
      <c r="E750" s="430" t="s">
        <v>593</v>
      </c>
      <c r="F750" s="431"/>
      <c r="G750" s="422"/>
      <c r="H750" s="422"/>
      <c r="I750" s="422"/>
      <c r="J750" s="422"/>
      <c r="K750" s="422"/>
      <c r="L750" s="346"/>
      <c r="M750" s="17"/>
      <c r="N750" s="18"/>
      <c r="O750" s="18"/>
      <c r="P750" s="18"/>
      <c r="Q750" s="18"/>
      <c r="R750" s="18"/>
      <c r="S750" s="19"/>
      <c r="T750" s="392"/>
      <c r="U750" s="393"/>
      <c r="V750" s="393"/>
      <c r="W750" s="393"/>
      <c r="X750" s="393"/>
      <c r="Y750" s="394"/>
      <c r="Z750" s="236"/>
      <c r="AA750" s="129"/>
    </row>
    <row r="751" spans="1:27" ht="20.100000000000001" customHeight="1" x14ac:dyDescent="0.15">
      <c r="A751" s="94"/>
      <c r="B751" s="94"/>
      <c r="C751" s="119"/>
      <c r="D751" s="206"/>
      <c r="E751" s="20"/>
      <c r="F751" s="18"/>
      <c r="G751" s="18"/>
      <c r="H751" s="18"/>
      <c r="I751" s="18"/>
      <c r="J751" s="18"/>
      <c r="K751" s="18"/>
      <c r="L751" s="19"/>
      <c r="M751" s="17"/>
      <c r="N751" s="18"/>
      <c r="O751" s="18"/>
      <c r="P751" s="18"/>
      <c r="Q751" s="18"/>
      <c r="R751" s="18"/>
      <c r="S751" s="19"/>
      <c r="T751" s="392"/>
      <c r="U751" s="393"/>
      <c r="V751" s="393"/>
      <c r="W751" s="393"/>
      <c r="X751" s="393"/>
      <c r="Y751" s="394"/>
      <c r="Z751" s="236"/>
      <c r="AA751" s="129"/>
    </row>
    <row r="752" spans="1:27" ht="20.100000000000001" customHeight="1" x14ac:dyDescent="0.15">
      <c r="A752" s="94"/>
      <c r="B752" s="94"/>
      <c r="C752" s="119"/>
      <c r="D752" s="206"/>
      <c r="E752" s="20"/>
      <c r="F752" s="18"/>
      <c r="G752" s="18"/>
      <c r="H752" s="18"/>
      <c r="I752" s="18"/>
      <c r="J752" s="18"/>
      <c r="K752" s="18"/>
      <c r="L752" s="19"/>
      <c r="M752" s="17"/>
      <c r="N752" s="18"/>
      <c r="O752" s="18"/>
      <c r="P752" s="18"/>
      <c r="Q752" s="18"/>
      <c r="R752" s="18"/>
      <c r="S752" s="19"/>
      <c r="T752" s="392"/>
      <c r="U752" s="393"/>
      <c r="V752" s="393"/>
      <c r="W752" s="393"/>
      <c r="X752" s="393"/>
      <c r="Y752" s="394"/>
      <c r="Z752" s="236"/>
      <c r="AA752" s="129"/>
    </row>
    <row r="753" spans="1:27" ht="20.100000000000001" customHeight="1" x14ac:dyDescent="0.15">
      <c r="A753" s="94"/>
      <c r="B753" s="94"/>
      <c r="C753" s="119"/>
      <c r="D753" s="206"/>
      <c r="E753" s="20"/>
      <c r="F753" s="18"/>
      <c r="G753" s="18"/>
      <c r="H753" s="18"/>
      <c r="I753" s="18"/>
      <c r="J753" s="18"/>
      <c r="K753" s="18"/>
      <c r="L753" s="19"/>
      <c r="M753" s="17"/>
      <c r="N753" s="18"/>
      <c r="O753" s="18"/>
      <c r="P753" s="18"/>
      <c r="Q753" s="18"/>
      <c r="R753" s="18"/>
      <c r="S753" s="19"/>
      <c r="T753" s="392"/>
      <c r="U753" s="393"/>
      <c r="V753" s="393"/>
      <c r="W753" s="393"/>
      <c r="X753" s="393"/>
      <c r="Y753" s="394"/>
      <c r="Z753" s="236"/>
      <c r="AA753" s="129"/>
    </row>
    <row r="754" spans="1:27" ht="20.100000000000001" customHeight="1" x14ac:dyDescent="0.15">
      <c r="A754" s="94"/>
      <c r="B754" s="94"/>
      <c r="C754" s="119"/>
      <c r="D754" s="206"/>
      <c r="E754" s="20"/>
      <c r="F754" s="18"/>
      <c r="G754" s="18"/>
      <c r="H754" s="18"/>
      <c r="I754" s="18"/>
      <c r="J754" s="18"/>
      <c r="K754" s="18"/>
      <c r="L754" s="19"/>
      <c r="M754" s="17"/>
      <c r="N754" s="18"/>
      <c r="O754" s="18"/>
      <c r="P754" s="18"/>
      <c r="Q754" s="18"/>
      <c r="R754" s="18"/>
      <c r="S754" s="19"/>
      <c r="T754" s="392"/>
      <c r="U754" s="393"/>
      <c r="V754" s="393"/>
      <c r="W754" s="393"/>
      <c r="X754" s="393"/>
      <c r="Y754" s="394"/>
      <c r="Z754" s="236"/>
      <c r="AA754" s="129"/>
    </row>
    <row r="755" spans="1:27" ht="20.100000000000001" customHeight="1" x14ac:dyDescent="0.15">
      <c r="A755" s="94"/>
      <c r="B755" s="94"/>
      <c r="C755" s="119"/>
      <c r="D755" s="206"/>
      <c r="E755" s="20"/>
      <c r="F755" s="18"/>
      <c r="G755" s="18"/>
      <c r="H755" s="18"/>
      <c r="I755" s="18"/>
      <c r="J755" s="18"/>
      <c r="K755" s="18"/>
      <c r="L755" s="19"/>
      <c r="M755" s="17"/>
      <c r="N755" s="18"/>
      <c r="O755" s="18"/>
      <c r="P755" s="18"/>
      <c r="Q755" s="18"/>
      <c r="R755" s="18"/>
      <c r="S755" s="19"/>
      <c r="T755" s="392"/>
      <c r="U755" s="393"/>
      <c r="V755" s="393"/>
      <c r="W755" s="393"/>
      <c r="X755" s="393"/>
      <c r="Y755" s="394"/>
      <c r="Z755" s="236"/>
      <c r="AA755" s="129"/>
    </row>
    <row r="756" spans="1:27" ht="20.100000000000001" customHeight="1" x14ac:dyDescent="0.15">
      <c r="A756" s="94"/>
      <c r="B756" s="94"/>
      <c r="C756" s="119"/>
      <c r="D756" s="206"/>
      <c r="E756" s="21"/>
      <c r="F756" s="10"/>
      <c r="G756" s="10"/>
      <c r="H756" s="10"/>
      <c r="I756" s="10"/>
      <c r="J756" s="10"/>
      <c r="K756" s="10"/>
      <c r="L756" s="16"/>
      <c r="M756" s="15"/>
      <c r="N756" s="10"/>
      <c r="O756" s="10"/>
      <c r="P756" s="10"/>
      <c r="Q756" s="10"/>
      <c r="R756" s="10"/>
      <c r="S756" s="16"/>
      <c r="T756" s="392"/>
      <c r="U756" s="393"/>
      <c r="V756" s="393"/>
      <c r="W756" s="393"/>
      <c r="X756" s="393"/>
      <c r="Y756" s="394"/>
      <c r="Z756" s="236"/>
      <c r="AA756" s="129"/>
    </row>
    <row r="757" spans="1:27" ht="20.100000000000001" customHeight="1" x14ac:dyDescent="0.15">
      <c r="A757" s="94"/>
      <c r="B757" s="94"/>
      <c r="C757" s="119"/>
      <c r="D757" s="120"/>
      <c r="E757" s="432"/>
      <c r="F757" s="433"/>
      <c r="G757" s="433"/>
      <c r="H757" s="434"/>
      <c r="I757" s="434"/>
      <c r="J757" s="434"/>
      <c r="K757" s="434"/>
      <c r="L757" s="434"/>
      <c r="M757" s="434"/>
      <c r="N757" s="434"/>
      <c r="O757" s="434"/>
      <c r="P757" s="433"/>
      <c r="Q757" s="433"/>
      <c r="R757" s="433"/>
      <c r="S757" s="433"/>
      <c r="T757" s="433"/>
      <c r="U757" s="433"/>
      <c r="V757" s="433"/>
      <c r="W757" s="433"/>
      <c r="X757" s="433"/>
      <c r="Y757" s="433"/>
      <c r="Z757" s="236"/>
      <c r="AA757" s="129"/>
    </row>
    <row r="758" spans="1:27" ht="20.100000000000001" customHeight="1" x14ac:dyDescent="0.15">
      <c r="A758" s="94"/>
      <c r="B758" s="94"/>
      <c r="C758" s="119"/>
      <c r="D758" s="124"/>
      <c r="E758" s="435"/>
      <c r="F758" s="436"/>
      <c r="G758" s="436"/>
      <c r="H758" s="437"/>
      <c r="I758" s="438"/>
      <c r="J758" s="438"/>
      <c r="K758" s="438"/>
      <c r="L758" s="439"/>
      <c r="M758" s="440" t="s">
        <v>610</v>
      </c>
      <c r="N758" s="440"/>
      <c r="O758" s="441"/>
      <c r="P758" s="441"/>
      <c r="Q758" s="441"/>
      <c r="R758" s="441"/>
      <c r="S758" s="442"/>
      <c r="T758" s="440" t="str">
        <f>"登録年月日 "&amp;日付例</f>
        <v>登録年月日 例)2026/4/1、R8/4/1</v>
      </c>
      <c r="U758" s="440"/>
      <c r="V758" s="440"/>
      <c r="W758" s="441"/>
      <c r="X758" s="440"/>
      <c r="Y758" s="443"/>
      <c r="Z758" s="174"/>
    </row>
    <row r="759" spans="1:27" ht="20.100000000000001" customHeight="1" x14ac:dyDescent="0.15">
      <c r="A759" s="94"/>
      <c r="B759" s="94"/>
      <c r="C759" s="119"/>
      <c r="D759" s="206"/>
      <c r="E759" s="444" t="s">
        <v>594</v>
      </c>
      <c r="F759" s="445"/>
      <c r="G759" s="347" t="s">
        <v>595</v>
      </c>
      <c r="H759" s="323"/>
      <c r="I759" s="323"/>
      <c r="J759" s="323"/>
      <c r="K759" s="323"/>
      <c r="L759" s="419"/>
      <c r="M759" s="12"/>
      <c r="N759" s="13"/>
      <c r="O759" s="13"/>
      <c r="P759" s="13"/>
      <c r="Q759" s="13"/>
      <c r="R759" s="13"/>
      <c r="S759" s="14"/>
      <c r="T759" s="6"/>
      <c r="U759" s="7"/>
      <c r="V759" s="7"/>
      <c r="W759" s="7"/>
      <c r="X759" s="7"/>
      <c r="Y759" s="8"/>
      <c r="Z759" s="236"/>
      <c r="AA759" s="129"/>
    </row>
    <row r="760" spans="1:27" ht="20.100000000000001" customHeight="1" x14ac:dyDescent="0.15">
      <c r="A760" s="94"/>
      <c r="B760" s="94"/>
      <c r="C760" s="119"/>
      <c r="D760" s="206"/>
      <c r="E760" s="446"/>
      <c r="F760" s="447"/>
      <c r="G760" s="412" t="s">
        <v>596</v>
      </c>
      <c r="H760" s="413"/>
      <c r="I760" s="413"/>
      <c r="J760" s="413"/>
      <c r="K760" s="413"/>
      <c r="L760" s="448"/>
      <c r="M760" s="15"/>
      <c r="N760" s="10"/>
      <c r="O760" s="10"/>
      <c r="P760" s="10"/>
      <c r="Q760" s="10"/>
      <c r="R760" s="10"/>
      <c r="S760" s="16"/>
      <c r="T760" s="9"/>
      <c r="U760" s="10"/>
      <c r="V760" s="10"/>
      <c r="W760" s="10"/>
      <c r="X760" s="10"/>
      <c r="Y760" s="11"/>
      <c r="Z760" s="236"/>
      <c r="AA760" s="129"/>
    </row>
    <row r="761" spans="1:27" ht="20.100000000000001" customHeight="1" x14ac:dyDescent="0.15">
      <c r="A761" s="94"/>
      <c r="B761" s="94"/>
      <c r="C761" s="119"/>
      <c r="D761" s="120"/>
      <c r="E761" s="449"/>
      <c r="F761" s="187"/>
      <c r="G761" s="187"/>
      <c r="H761" s="415"/>
      <c r="I761" s="415"/>
      <c r="J761" s="415"/>
      <c r="K761" s="415"/>
      <c r="L761" s="415"/>
      <c r="M761" s="415"/>
      <c r="N761" s="415"/>
      <c r="O761" s="415"/>
      <c r="P761" s="187"/>
      <c r="Q761" s="187"/>
      <c r="R761" s="187"/>
      <c r="S761" s="187"/>
      <c r="T761" s="187"/>
      <c r="U761" s="187"/>
      <c r="V761" s="187"/>
      <c r="W761" s="187"/>
      <c r="X761" s="187"/>
      <c r="Y761" s="187"/>
      <c r="Z761" s="236"/>
      <c r="AA761" s="129"/>
    </row>
    <row r="762" spans="1:27" ht="20.100000000000001" customHeight="1" x14ac:dyDescent="0.15">
      <c r="A762" s="94"/>
      <c r="B762" s="94"/>
      <c r="C762" s="119"/>
      <c r="D762" s="120"/>
      <c r="E762" s="95" t="s">
        <v>609</v>
      </c>
      <c r="F762" s="95"/>
      <c r="G762" s="95"/>
      <c r="H762" s="95"/>
      <c r="I762" s="45"/>
      <c r="J762" s="45"/>
      <c r="K762" s="45"/>
      <c r="L762" s="45"/>
      <c r="M762" s="45"/>
      <c r="N762" s="125"/>
      <c r="O762" s="125"/>
      <c r="P762" s="125"/>
      <c r="Q762" s="125"/>
      <c r="R762" s="125"/>
      <c r="S762" s="125"/>
      <c r="T762" s="125"/>
      <c r="U762" s="125"/>
      <c r="V762" s="125"/>
      <c r="W762" s="125"/>
      <c r="X762" s="125"/>
      <c r="Y762" s="125"/>
      <c r="Z762" s="124"/>
    </row>
    <row r="763" spans="1:27" ht="20.100000000000001" customHeight="1" x14ac:dyDescent="0.15">
      <c r="A763" s="94"/>
      <c r="B763" s="94"/>
      <c r="C763" s="119"/>
      <c r="D763" s="120"/>
      <c r="E763" s="95"/>
      <c r="F763" s="95"/>
      <c r="G763" s="95"/>
      <c r="H763" s="95"/>
      <c r="I763" s="450"/>
      <c r="J763" s="139" t="s">
        <v>613</v>
      </c>
      <c r="K763" s="154"/>
      <c r="L763" s="154"/>
      <c r="M763" s="154"/>
      <c r="N763" s="125"/>
      <c r="O763" s="125"/>
      <c r="P763" s="125"/>
      <c r="Q763" s="125"/>
      <c r="R763" s="125"/>
      <c r="S763" s="125"/>
      <c r="T763" s="125"/>
      <c r="U763" s="125"/>
      <c r="V763" s="125"/>
      <c r="W763" s="125"/>
      <c r="X763" s="125"/>
      <c r="Y763" s="125"/>
      <c r="Z763" s="124"/>
    </row>
    <row r="764" spans="1:27" ht="20.100000000000001" customHeight="1" x14ac:dyDescent="0.15">
      <c r="A764" s="94"/>
      <c r="B764" s="94"/>
      <c r="C764" s="119"/>
      <c r="D764" s="120">
        <v>3</v>
      </c>
      <c r="E764" s="95" t="s">
        <v>597</v>
      </c>
      <c r="F764" s="95"/>
      <c r="G764" s="95"/>
      <c r="H764" s="95"/>
      <c r="I764" s="122"/>
      <c r="J764" s="128"/>
      <c r="K764" s="125"/>
      <c r="L764" s="125"/>
      <c r="M764" s="125"/>
      <c r="N764" s="125"/>
      <c r="O764" s="125"/>
      <c r="P764" s="125"/>
      <c r="Q764" s="125"/>
      <c r="R764" s="125"/>
      <c r="S764" s="125"/>
      <c r="T764" s="125"/>
      <c r="U764" s="125"/>
      <c r="V764" s="125"/>
      <c r="W764" s="125"/>
      <c r="X764" s="125"/>
      <c r="Y764" s="125"/>
      <c r="Z764" s="124"/>
    </row>
    <row r="765" spans="1:27" ht="20.100000000000001" customHeight="1" x14ac:dyDescent="0.15">
      <c r="A765" s="94"/>
      <c r="B765" s="94"/>
      <c r="C765" s="119"/>
      <c r="D765" s="120"/>
      <c r="E765" s="451" t="s">
        <v>632</v>
      </c>
      <c r="F765" s="451"/>
      <c r="G765" s="451"/>
      <c r="H765" s="451"/>
      <c r="I765" s="122"/>
      <c r="J765" s="128"/>
      <c r="K765" s="125"/>
      <c r="L765" s="125"/>
      <c r="M765" s="125"/>
      <c r="N765" s="125"/>
      <c r="O765" s="125"/>
      <c r="P765" s="125"/>
      <c r="Q765" s="125"/>
      <c r="R765" s="125"/>
      <c r="S765" s="125"/>
      <c r="T765" s="125"/>
      <c r="U765" s="125"/>
      <c r="V765" s="125"/>
      <c r="W765" s="125"/>
      <c r="X765" s="125"/>
      <c r="Y765" s="125"/>
      <c r="Z765" s="124"/>
    </row>
    <row r="766" spans="1:27" ht="20.100000000000001" customHeight="1" x14ac:dyDescent="0.15">
      <c r="A766" s="94"/>
      <c r="B766" s="94"/>
      <c r="C766" s="119"/>
      <c r="D766" s="120"/>
      <c r="E766" s="452" t="s">
        <v>598</v>
      </c>
      <c r="F766" s="453"/>
      <c r="G766" s="453"/>
      <c r="H766" s="453"/>
      <c r="I766" s="453"/>
      <c r="J766" s="453"/>
      <c r="K766" s="454"/>
      <c r="L766" s="455" t="s">
        <v>599</v>
      </c>
      <c r="M766" s="456"/>
      <c r="N766" s="125"/>
      <c r="O766" s="452" t="s">
        <v>598</v>
      </c>
      <c r="P766" s="453"/>
      <c r="Q766" s="453"/>
      <c r="R766" s="453"/>
      <c r="S766" s="453"/>
      <c r="T766" s="454"/>
      <c r="U766" s="455" t="s">
        <v>599</v>
      </c>
      <c r="V766" s="456"/>
      <c r="W766" s="125"/>
      <c r="X766" s="125"/>
      <c r="Z766" s="124"/>
    </row>
    <row r="767" spans="1:27" ht="20.100000000000001" customHeight="1" x14ac:dyDescent="0.15">
      <c r="A767" s="94"/>
      <c r="B767" s="94"/>
      <c r="C767" s="119"/>
      <c r="D767" s="120"/>
      <c r="E767" s="457" t="s">
        <v>600</v>
      </c>
      <c r="F767" s="458"/>
      <c r="G767" s="458"/>
      <c r="H767" s="458"/>
      <c r="I767" s="458"/>
      <c r="J767" s="458"/>
      <c r="K767" s="459"/>
      <c r="L767" s="34"/>
      <c r="M767" s="35"/>
      <c r="N767" s="125"/>
      <c r="O767" s="36"/>
      <c r="P767" s="37"/>
      <c r="Q767" s="37"/>
      <c r="R767" s="37"/>
      <c r="S767" s="37"/>
      <c r="T767" s="38"/>
      <c r="U767" s="34"/>
      <c r="V767" s="35"/>
      <c r="W767" s="125"/>
      <c r="X767" s="125"/>
      <c r="Z767" s="124"/>
    </row>
    <row r="768" spans="1:27" ht="20.100000000000001" customHeight="1" x14ac:dyDescent="0.15">
      <c r="A768" s="94"/>
      <c r="B768" s="94"/>
      <c r="C768" s="119"/>
      <c r="D768" s="120"/>
      <c r="E768" s="460" t="s">
        <v>601</v>
      </c>
      <c r="F768" s="461"/>
      <c r="G768" s="461"/>
      <c r="H768" s="461"/>
      <c r="I768" s="461"/>
      <c r="J768" s="461"/>
      <c r="K768" s="462"/>
      <c r="L768" s="24"/>
      <c r="M768" s="25"/>
      <c r="N768" s="125"/>
      <c r="O768" s="26"/>
      <c r="P768" s="27"/>
      <c r="Q768" s="27"/>
      <c r="R768" s="27"/>
      <c r="S768" s="27"/>
      <c r="T768" s="28"/>
      <c r="U768" s="24"/>
      <c r="V768" s="25"/>
      <c r="W768" s="125"/>
      <c r="X768" s="125"/>
      <c r="Z768" s="124"/>
    </row>
    <row r="769" spans="1:27" ht="20.100000000000001" customHeight="1" x14ac:dyDescent="0.15">
      <c r="A769" s="94"/>
      <c r="B769" s="94"/>
      <c r="C769" s="119"/>
      <c r="D769" s="120"/>
      <c r="E769" s="460" t="s">
        <v>602</v>
      </c>
      <c r="F769" s="461"/>
      <c r="G769" s="461"/>
      <c r="H769" s="461"/>
      <c r="I769" s="461"/>
      <c r="J769" s="461"/>
      <c r="K769" s="462"/>
      <c r="L769" s="24"/>
      <c r="M769" s="25"/>
      <c r="N769" s="125"/>
      <c r="O769" s="26"/>
      <c r="P769" s="27"/>
      <c r="Q769" s="27"/>
      <c r="R769" s="27"/>
      <c r="S769" s="27"/>
      <c r="T769" s="28"/>
      <c r="U769" s="24"/>
      <c r="V769" s="25"/>
      <c r="W769" s="125"/>
      <c r="X769" s="125"/>
      <c r="Z769" s="124"/>
    </row>
    <row r="770" spans="1:27" ht="20.100000000000001" customHeight="1" x14ac:dyDescent="0.15">
      <c r="A770" s="94"/>
      <c r="B770" s="94"/>
      <c r="C770" s="119"/>
      <c r="D770" s="120"/>
      <c r="E770" s="460" t="s">
        <v>603</v>
      </c>
      <c r="F770" s="461"/>
      <c r="G770" s="461"/>
      <c r="H770" s="461"/>
      <c r="I770" s="461"/>
      <c r="J770" s="461"/>
      <c r="K770" s="462"/>
      <c r="L770" s="24"/>
      <c r="M770" s="25"/>
      <c r="N770" s="125"/>
      <c r="O770" s="26"/>
      <c r="P770" s="27"/>
      <c r="Q770" s="27"/>
      <c r="R770" s="27"/>
      <c r="S770" s="27"/>
      <c r="T770" s="28"/>
      <c r="U770" s="24"/>
      <c r="V770" s="25"/>
      <c r="W770" s="125"/>
      <c r="X770" s="125"/>
      <c r="Z770" s="124"/>
    </row>
    <row r="771" spans="1:27" ht="20.100000000000001" customHeight="1" x14ac:dyDescent="0.15">
      <c r="A771" s="94"/>
      <c r="B771" s="94"/>
      <c r="C771" s="119"/>
      <c r="D771" s="120"/>
      <c r="E771" s="460" t="s">
        <v>604</v>
      </c>
      <c r="F771" s="461"/>
      <c r="G771" s="461"/>
      <c r="H771" s="461"/>
      <c r="I771" s="461"/>
      <c r="J771" s="461"/>
      <c r="K771" s="462"/>
      <c r="L771" s="24"/>
      <c r="M771" s="25"/>
      <c r="N771" s="125"/>
      <c r="O771" s="26"/>
      <c r="P771" s="27"/>
      <c r="Q771" s="27"/>
      <c r="R771" s="27"/>
      <c r="S771" s="27"/>
      <c r="T771" s="28"/>
      <c r="U771" s="24"/>
      <c r="V771" s="25"/>
      <c r="W771" s="125"/>
      <c r="X771" s="125"/>
      <c r="Z771" s="124"/>
    </row>
    <row r="772" spans="1:27" ht="20.100000000000001" customHeight="1" x14ac:dyDescent="0.15">
      <c r="A772" s="94"/>
      <c r="B772" s="94"/>
      <c r="C772" s="119"/>
      <c r="D772" s="120"/>
      <c r="E772" s="460" t="s">
        <v>605</v>
      </c>
      <c r="F772" s="461"/>
      <c r="G772" s="461"/>
      <c r="H772" s="461"/>
      <c r="I772" s="461"/>
      <c r="J772" s="461"/>
      <c r="K772" s="462"/>
      <c r="L772" s="24"/>
      <c r="M772" s="25"/>
      <c r="N772" s="125"/>
      <c r="O772" s="26"/>
      <c r="P772" s="27"/>
      <c r="Q772" s="27"/>
      <c r="R772" s="27"/>
      <c r="S772" s="27"/>
      <c r="T772" s="28"/>
      <c r="U772" s="24"/>
      <c r="V772" s="25"/>
      <c r="W772" s="125"/>
      <c r="X772" s="125"/>
      <c r="Z772" s="124"/>
    </row>
    <row r="773" spans="1:27" ht="20.100000000000001" customHeight="1" x14ac:dyDescent="0.15">
      <c r="A773" s="94"/>
      <c r="B773" s="94"/>
      <c r="C773" s="119"/>
      <c r="D773" s="120"/>
      <c r="E773" s="463" t="s">
        <v>606</v>
      </c>
      <c r="F773" s="464"/>
      <c r="G773" s="464"/>
      <c r="H773" s="464"/>
      <c r="I773" s="464"/>
      <c r="J773" s="464"/>
      <c r="K773" s="465"/>
      <c r="L773" s="29"/>
      <c r="M773" s="30"/>
      <c r="N773" s="125"/>
      <c r="O773" s="31"/>
      <c r="P773" s="32"/>
      <c r="Q773" s="32"/>
      <c r="R773" s="32"/>
      <c r="S773" s="32"/>
      <c r="T773" s="33"/>
      <c r="U773" s="29"/>
      <c r="V773" s="30"/>
      <c r="W773" s="125"/>
      <c r="X773" s="125"/>
      <c r="Z773" s="124"/>
    </row>
    <row r="774" spans="1:27" ht="20.100000000000001" customHeight="1" x14ac:dyDescent="0.15">
      <c r="A774" s="94"/>
      <c r="B774" s="94"/>
      <c r="C774" s="119"/>
      <c r="D774" s="120"/>
      <c r="I774" s="95"/>
      <c r="J774" s="95"/>
      <c r="K774" s="95"/>
      <c r="L774" s="95"/>
      <c r="M774" s="95"/>
      <c r="N774" s="95"/>
      <c r="O774" s="95"/>
      <c r="P774" s="95"/>
      <c r="Q774" s="95"/>
      <c r="R774" s="95"/>
      <c r="S774" s="95"/>
      <c r="T774" s="95"/>
      <c r="U774" s="95"/>
      <c r="V774" s="95"/>
      <c r="W774" s="95"/>
      <c r="X774" s="95"/>
      <c r="Z774" s="174"/>
    </row>
    <row r="775" spans="1:27" ht="20.100000000000001" customHeight="1" x14ac:dyDescent="0.15">
      <c r="A775" s="94"/>
      <c r="B775" s="94"/>
      <c r="C775" s="141"/>
      <c r="D775" s="142"/>
      <c r="E775" s="142"/>
      <c r="F775" s="142"/>
      <c r="G775" s="142"/>
      <c r="H775" s="142"/>
      <c r="I775" s="143"/>
      <c r="J775" s="143"/>
      <c r="K775" s="144"/>
      <c r="L775" s="143"/>
      <c r="M775" s="143"/>
      <c r="N775" s="143"/>
      <c r="O775" s="143"/>
      <c r="P775" s="145"/>
      <c r="Q775" s="143"/>
      <c r="R775" s="143"/>
      <c r="S775" s="143"/>
      <c r="T775" s="143"/>
      <c r="U775" s="143"/>
      <c r="V775" s="143"/>
      <c r="W775" s="143"/>
      <c r="X775" s="143"/>
      <c r="Y775" s="176"/>
      <c r="Z775" s="146"/>
      <c r="AA775" s="163"/>
    </row>
    <row r="776" spans="1:27" ht="20.100000000000001" customHeight="1" x14ac:dyDescent="0.15">
      <c r="A776" s="94"/>
      <c r="B776" s="94"/>
      <c r="C776" s="95"/>
      <c r="D776" s="95"/>
      <c r="E776" s="95"/>
      <c r="F776" s="95"/>
      <c r="G776" s="95"/>
      <c r="H776" s="95"/>
      <c r="I776" s="148"/>
      <c r="J776" s="148"/>
      <c r="K776" s="148"/>
      <c r="L776" s="148"/>
      <c r="M776" s="148"/>
      <c r="N776" s="148"/>
      <c r="O776" s="148"/>
      <c r="P776" s="149"/>
      <c r="Q776" s="148"/>
      <c r="R776" s="148"/>
      <c r="S776" s="148"/>
      <c r="T776" s="148"/>
      <c r="U776" s="148"/>
      <c r="V776" s="148"/>
      <c r="W776" s="148"/>
      <c r="X776" s="148"/>
      <c r="Y776" s="177"/>
      <c r="Z776" s="95"/>
      <c r="AA776" s="163"/>
    </row>
  </sheetData>
  <sheetProtection algorithmName="SHA-512" hashValue="xamF8W/Rr9VBg1GFcIQkT66/xpT5/b7DKnAVmAnookHnii86c0H+ke88sV0AOcVI2F6LNkcpVwj0njEyBxuPSg==" saltValue="Fv0Ja8Ib930QIGgFz4DMyA==" spinCount="100000" sheet="1" objects="1" scenarios="1"/>
  <dataConsolidate/>
  <mergeCells count="506">
    <mergeCell ref="T756:Y756"/>
    <mergeCell ref="O709:Y711"/>
    <mergeCell ref="O713:Y718"/>
    <mergeCell ref="O720:Y721"/>
    <mergeCell ref="T748:Y748"/>
    <mergeCell ref="T749:Y749"/>
    <mergeCell ref="T750:Y750"/>
    <mergeCell ref="T751:Y751"/>
    <mergeCell ref="T752:Y752"/>
    <mergeCell ref="T753:Y753"/>
    <mergeCell ref="O712:Y712"/>
    <mergeCell ref="O719:Y719"/>
    <mergeCell ref="O722:Y722"/>
    <mergeCell ref="O723:Y723"/>
    <mergeCell ref="O610:Y610"/>
    <mergeCell ref="O612:Y617"/>
    <mergeCell ref="O619:Y619"/>
    <mergeCell ref="O621:Y622"/>
    <mergeCell ref="O624:Y624"/>
    <mergeCell ref="O626:Y628"/>
    <mergeCell ref="O630:Y637"/>
    <mergeCell ref="O639:Y640"/>
    <mergeCell ref="O642:Y643"/>
    <mergeCell ref="O611:Y611"/>
    <mergeCell ref="O618:Y618"/>
    <mergeCell ref="O620:Y620"/>
    <mergeCell ref="O623:Y623"/>
    <mergeCell ref="O625:Y625"/>
    <mergeCell ref="O629:Y629"/>
    <mergeCell ref="O638:Y638"/>
    <mergeCell ref="O641:Y641"/>
    <mergeCell ref="O552:Y557"/>
    <mergeCell ref="O559:Y562"/>
    <mergeCell ref="O566:Y568"/>
    <mergeCell ref="O570:Y574"/>
    <mergeCell ref="O576:Y580"/>
    <mergeCell ref="O563:Y563"/>
    <mergeCell ref="O558:Y558"/>
    <mergeCell ref="O569:Y569"/>
    <mergeCell ref="O575:Y575"/>
    <mergeCell ref="O427:Y429"/>
    <mergeCell ref="O431:Y437"/>
    <mergeCell ref="O439:Y447"/>
    <mergeCell ref="O449:Y456"/>
    <mergeCell ref="O458:Y459"/>
    <mergeCell ref="O461:Y463"/>
    <mergeCell ref="O465:Y469"/>
    <mergeCell ref="O471:Y478"/>
    <mergeCell ref="O480:Y483"/>
    <mergeCell ref="O438:Y438"/>
    <mergeCell ref="O460:Y460"/>
    <mergeCell ref="O470:Y470"/>
    <mergeCell ref="O479:Y479"/>
    <mergeCell ref="O349:Y351"/>
    <mergeCell ref="O353:Y355"/>
    <mergeCell ref="O357:Y358"/>
    <mergeCell ref="O360:Y361"/>
    <mergeCell ref="O363:Y371"/>
    <mergeCell ref="O373:Y381"/>
    <mergeCell ref="O383:Y388"/>
    <mergeCell ref="O344:Y344"/>
    <mergeCell ref="O348:Y348"/>
    <mergeCell ref="O323:Y324"/>
    <mergeCell ref="O326:Y330"/>
    <mergeCell ref="O332:Y333"/>
    <mergeCell ref="O335:Y336"/>
    <mergeCell ref="O334:Y334"/>
    <mergeCell ref="O306:Y306"/>
    <mergeCell ref="O322:Y322"/>
    <mergeCell ref="O338:Y343"/>
    <mergeCell ref="O345:Y347"/>
    <mergeCell ref="E202:Y202"/>
    <mergeCell ref="E732:Y732"/>
    <mergeCell ref="I762:M762"/>
    <mergeCell ref="I193:M193"/>
    <mergeCell ref="I191:M191"/>
    <mergeCell ref="I215:M215"/>
    <mergeCell ref="J210:Y210"/>
    <mergeCell ref="E184:J184"/>
    <mergeCell ref="K184:M184"/>
    <mergeCell ref="N184:V184"/>
    <mergeCell ref="W184:Y184"/>
    <mergeCell ref="E185:J185"/>
    <mergeCell ref="K185:M185"/>
    <mergeCell ref="N185:V185"/>
    <mergeCell ref="W185:X185"/>
    <mergeCell ref="E186:J186"/>
    <mergeCell ref="K186:M187"/>
    <mergeCell ref="N186:V186"/>
    <mergeCell ref="W186:X186"/>
    <mergeCell ref="E187:J187"/>
    <mergeCell ref="N187:V187"/>
    <mergeCell ref="W187:X187"/>
    <mergeCell ref="O195:R195"/>
    <mergeCell ref="I197:M197"/>
    <mergeCell ref="I189:M189"/>
    <mergeCell ref="I225:M225"/>
    <mergeCell ref="J226:Y226"/>
    <mergeCell ref="I227:Y227"/>
    <mergeCell ref="J228:Y228"/>
    <mergeCell ref="I195:M195"/>
    <mergeCell ref="J190:Y190"/>
    <mergeCell ref="E214:H214"/>
    <mergeCell ref="I214:M214"/>
    <mergeCell ref="E215:H215"/>
    <mergeCell ref="I199:M199"/>
    <mergeCell ref="K203:M203"/>
    <mergeCell ref="K204:M204"/>
    <mergeCell ref="K205:M205"/>
    <mergeCell ref="K206:M206"/>
    <mergeCell ref="K207:M207"/>
    <mergeCell ref="I217:M217"/>
    <mergeCell ref="I213:M213"/>
    <mergeCell ref="E212:H212"/>
    <mergeCell ref="I212:M212"/>
    <mergeCell ref="E213:H213"/>
    <mergeCell ref="E216:H216"/>
    <mergeCell ref="I216:M216"/>
    <mergeCell ref="I209:M209"/>
    <mergeCell ref="E217:H217"/>
    <mergeCell ref="I112:Y112"/>
    <mergeCell ref="I114:Y114"/>
    <mergeCell ref="I122:M122"/>
    <mergeCell ref="I124:M124"/>
    <mergeCell ref="I126:Y126"/>
    <mergeCell ref="W1:Z1"/>
    <mergeCell ref="C174:H174"/>
    <mergeCell ref="I176:M176"/>
    <mergeCell ref="I178:M178"/>
    <mergeCell ref="I73:Y73"/>
    <mergeCell ref="J74:Y74"/>
    <mergeCell ref="I75:Y75"/>
    <mergeCell ref="C13:H13"/>
    <mergeCell ref="E15:H15"/>
    <mergeCell ref="J15:Y15"/>
    <mergeCell ref="I20:M20"/>
    <mergeCell ref="I22:Y22"/>
    <mergeCell ref="I24:Y24"/>
    <mergeCell ref="I26:Y26"/>
    <mergeCell ref="I28:Y28"/>
    <mergeCell ref="I30:Y30"/>
    <mergeCell ref="I116:Y116"/>
    <mergeCell ref="I118:M118"/>
    <mergeCell ref="I120:Y120"/>
    <mergeCell ref="J76:Y76"/>
    <mergeCell ref="I77:Y77"/>
    <mergeCell ref="I79:Y79"/>
    <mergeCell ref="I81:Y81"/>
    <mergeCell ref="I83:M83"/>
    <mergeCell ref="I85:M85"/>
    <mergeCell ref="I87:Y87"/>
    <mergeCell ref="C109:H109"/>
    <mergeCell ref="D111:Y111"/>
    <mergeCell ref="I32:Y32"/>
    <mergeCell ref="I34:M34"/>
    <mergeCell ref="I36:M36"/>
    <mergeCell ref="I38:Y38"/>
    <mergeCell ref="I40:M40"/>
    <mergeCell ref="C60:H60"/>
    <mergeCell ref="I63:M63"/>
    <mergeCell ref="I69:M69"/>
    <mergeCell ref="I71:Y71"/>
    <mergeCell ref="W183:Y183"/>
    <mergeCell ref="E181:Y181"/>
    <mergeCell ref="E182:J182"/>
    <mergeCell ref="C150:H150"/>
    <mergeCell ref="I153:M153"/>
    <mergeCell ref="I155:Y155"/>
    <mergeCell ref="I157:Y157"/>
    <mergeCell ref="I159:M159"/>
    <mergeCell ref="I161:M161"/>
    <mergeCell ref="I163:Y163"/>
    <mergeCell ref="I165:M165"/>
    <mergeCell ref="I167:M167"/>
    <mergeCell ref="E183:J183"/>
    <mergeCell ref="K183:M183"/>
    <mergeCell ref="N183:V183"/>
    <mergeCell ref="K182:M182"/>
    <mergeCell ref="N182:V182"/>
    <mergeCell ref="W182:Y182"/>
    <mergeCell ref="I169:Y169"/>
    <mergeCell ref="E239:E284"/>
    <mergeCell ref="E285:E306"/>
    <mergeCell ref="E307:E322"/>
    <mergeCell ref="O372:Y372"/>
    <mergeCell ref="O382:Y382"/>
    <mergeCell ref="O430:Y430"/>
    <mergeCell ref="J179:Y179"/>
    <mergeCell ref="J177:Y177"/>
    <mergeCell ref="E236:Y236"/>
    <mergeCell ref="E220:H220"/>
    <mergeCell ref="I220:M220"/>
    <mergeCell ref="E221:H221"/>
    <mergeCell ref="I221:M221"/>
    <mergeCell ref="E222:H222"/>
    <mergeCell ref="I222:M222"/>
    <mergeCell ref="E223:H223"/>
    <mergeCell ref="I223:M223"/>
    <mergeCell ref="C232:H232"/>
    <mergeCell ref="O297:Y297"/>
    <mergeCell ref="O301:Y301"/>
    <mergeCell ref="O314:Y314"/>
    <mergeCell ref="O318:Y318"/>
    <mergeCell ref="O325:Y325"/>
    <mergeCell ref="O331:Y331"/>
    <mergeCell ref="O484:Y484"/>
    <mergeCell ref="O497:Y497"/>
    <mergeCell ref="O510:Y510"/>
    <mergeCell ref="O527:Y527"/>
    <mergeCell ref="O551:Y551"/>
    <mergeCell ref="O512:Y512"/>
    <mergeCell ref="O520:Y520"/>
    <mergeCell ref="O530:Y530"/>
    <mergeCell ref="O448:Y448"/>
    <mergeCell ref="O457:Y457"/>
    <mergeCell ref="O464:Y464"/>
    <mergeCell ref="O534:Y534"/>
    <mergeCell ref="O541:Y541"/>
    <mergeCell ref="O485:Y496"/>
    <mergeCell ref="O498:Y509"/>
    <mergeCell ref="O511:Y511"/>
    <mergeCell ref="O513:Y519"/>
    <mergeCell ref="O521:Y526"/>
    <mergeCell ref="O528:Y529"/>
    <mergeCell ref="O531:Y533"/>
    <mergeCell ref="O535:Y540"/>
    <mergeCell ref="O542:Y550"/>
    <mergeCell ref="F345:G348"/>
    <mergeCell ref="O239:Y246"/>
    <mergeCell ref="O248:Y254"/>
    <mergeCell ref="O256:Y262"/>
    <mergeCell ref="O264:Y267"/>
    <mergeCell ref="O269:Y275"/>
    <mergeCell ref="O277:Y283"/>
    <mergeCell ref="O285:Y289"/>
    <mergeCell ref="O291:Y296"/>
    <mergeCell ref="O337:Y337"/>
    <mergeCell ref="F239:G247"/>
    <mergeCell ref="F248:G255"/>
    <mergeCell ref="O247:Y247"/>
    <mergeCell ref="O255:Y255"/>
    <mergeCell ref="O263:Y263"/>
    <mergeCell ref="O268:Y268"/>
    <mergeCell ref="O276:Y276"/>
    <mergeCell ref="O284:Y284"/>
    <mergeCell ref="O290:Y290"/>
    <mergeCell ref="O298:Y300"/>
    <mergeCell ref="O302:Y305"/>
    <mergeCell ref="O307:Y313"/>
    <mergeCell ref="O315:Y317"/>
    <mergeCell ref="O319:Y321"/>
    <mergeCell ref="O389:Y389"/>
    <mergeCell ref="O397:Y397"/>
    <mergeCell ref="O408:Y408"/>
    <mergeCell ref="O416:Y416"/>
    <mergeCell ref="O421:Y421"/>
    <mergeCell ref="O426:Y426"/>
    <mergeCell ref="O352:Y352"/>
    <mergeCell ref="O356:Y356"/>
    <mergeCell ref="O359:Y359"/>
    <mergeCell ref="O362:Y362"/>
    <mergeCell ref="O390:Y396"/>
    <mergeCell ref="O398:Y407"/>
    <mergeCell ref="O409:Y415"/>
    <mergeCell ref="O417:Y420"/>
    <mergeCell ref="O422:Y425"/>
    <mergeCell ref="O581:Y581"/>
    <mergeCell ref="O586:Y586"/>
    <mergeCell ref="O592:Y592"/>
    <mergeCell ref="O596:Y596"/>
    <mergeCell ref="O600:Y600"/>
    <mergeCell ref="O605:Y605"/>
    <mergeCell ref="O609:Y609"/>
    <mergeCell ref="O582:Y585"/>
    <mergeCell ref="O587:Y591"/>
    <mergeCell ref="O593:Y595"/>
    <mergeCell ref="O597:Y599"/>
    <mergeCell ref="O601:Y604"/>
    <mergeCell ref="O606:Y608"/>
    <mergeCell ref="O647:Y650"/>
    <mergeCell ref="O652:Y660"/>
    <mergeCell ref="O662:Y662"/>
    <mergeCell ref="O664:Y664"/>
    <mergeCell ref="O666:Y667"/>
    <mergeCell ref="O669:Y673"/>
    <mergeCell ref="O675:Y676"/>
    <mergeCell ref="O678:Y679"/>
    <mergeCell ref="O681:Y682"/>
    <mergeCell ref="O687:Y687"/>
    <mergeCell ref="O692:Y692"/>
    <mergeCell ref="O695:Y695"/>
    <mergeCell ref="O699:Y699"/>
    <mergeCell ref="O700:Y700"/>
    <mergeCell ref="O701:Y701"/>
    <mergeCell ref="O708:Y708"/>
    <mergeCell ref="O644:Y644"/>
    <mergeCell ref="O646:Y646"/>
    <mergeCell ref="O651:Y651"/>
    <mergeCell ref="O661:Y661"/>
    <mergeCell ref="O663:Y663"/>
    <mergeCell ref="O665:Y665"/>
    <mergeCell ref="O668:Y668"/>
    <mergeCell ref="O674:Y674"/>
    <mergeCell ref="O677:Y677"/>
    <mergeCell ref="O684:Y686"/>
    <mergeCell ref="O688:Y691"/>
    <mergeCell ref="O693:Y694"/>
    <mergeCell ref="O696:Y698"/>
    <mergeCell ref="O702:Y707"/>
    <mergeCell ref="O680:Y680"/>
    <mergeCell ref="O683:Y683"/>
    <mergeCell ref="O645:Y645"/>
    <mergeCell ref="E323:E337"/>
    <mergeCell ref="E338:E382"/>
    <mergeCell ref="F256:G263"/>
    <mergeCell ref="F264:G268"/>
    <mergeCell ref="F269:G276"/>
    <mergeCell ref="F277:G284"/>
    <mergeCell ref="F285:G290"/>
    <mergeCell ref="F291:G297"/>
    <mergeCell ref="F298:G301"/>
    <mergeCell ref="F302:G306"/>
    <mergeCell ref="F307:G314"/>
    <mergeCell ref="F315:G318"/>
    <mergeCell ref="F319:G322"/>
    <mergeCell ref="F323:G325"/>
    <mergeCell ref="F326:G331"/>
    <mergeCell ref="F332:G334"/>
    <mergeCell ref="F335:G337"/>
    <mergeCell ref="F338:G344"/>
    <mergeCell ref="F349:G352"/>
    <mergeCell ref="F353:G356"/>
    <mergeCell ref="F357:G359"/>
    <mergeCell ref="F360:G362"/>
    <mergeCell ref="F363:G372"/>
    <mergeCell ref="F373:G382"/>
    <mergeCell ref="E570:G575"/>
    <mergeCell ref="E439:E448"/>
    <mergeCell ref="E449:E460"/>
    <mergeCell ref="E461:E470"/>
    <mergeCell ref="F465:G470"/>
    <mergeCell ref="E528:E551"/>
    <mergeCell ref="E552:E563"/>
    <mergeCell ref="F439:G448"/>
    <mergeCell ref="F471:G479"/>
    <mergeCell ref="E511:E527"/>
    <mergeCell ref="F480:G484"/>
    <mergeCell ref="F485:G497"/>
    <mergeCell ref="F498:G510"/>
    <mergeCell ref="F511:G512"/>
    <mergeCell ref="F513:G520"/>
    <mergeCell ref="F521:G527"/>
    <mergeCell ref="F528:G530"/>
    <mergeCell ref="F531:G534"/>
    <mergeCell ref="F535:G541"/>
    <mergeCell ref="F542:G551"/>
    <mergeCell ref="F552:G558"/>
    <mergeCell ref="F449:G457"/>
    <mergeCell ref="E383:E438"/>
    <mergeCell ref="F559:G563"/>
    <mergeCell ref="E566:G569"/>
    <mergeCell ref="F409:G416"/>
    <mergeCell ref="F417:G421"/>
    <mergeCell ref="F422:G426"/>
    <mergeCell ref="E471:E479"/>
    <mergeCell ref="E480:E484"/>
    <mergeCell ref="E485:E497"/>
    <mergeCell ref="E498:E510"/>
    <mergeCell ref="F458:G460"/>
    <mergeCell ref="F461:G464"/>
    <mergeCell ref="F431:G438"/>
    <mergeCell ref="F383:G389"/>
    <mergeCell ref="F390:G397"/>
    <mergeCell ref="F398:G408"/>
    <mergeCell ref="F427:G430"/>
    <mergeCell ref="E576:G581"/>
    <mergeCell ref="E723:G723"/>
    <mergeCell ref="E597:G600"/>
    <mergeCell ref="E601:G605"/>
    <mergeCell ref="E606:G609"/>
    <mergeCell ref="E610:G611"/>
    <mergeCell ref="E612:G618"/>
    <mergeCell ref="E619:G620"/>
    <mergeCell ref="E621:G623"/>
    <mergeCell ref="E624:G625"/>
    <mergeCell ref="E626:G629"/>
    <mergeCell ref="E688:G692"/>
    <mergeCell ref="E693:G695"/>
    <mergeCell ref="E696:G699"/>
    <mergeCell ref="E700:G700"/>
    <mergeCell ref="E701:G701"/>
    <mergeCell ref="E702:G708"/>
    <mergeCell ref="E666:G668"/>
    <mergeCell ref="E669:G674"/>
    <mergeCell ref="E662:G663"/>
    <mergeCell ref="E664:G665"/>
    <mergeCell ref="E675:G677"/>
    <mergeCell ref="E593:G596"/>
    <mergeCell ref="E713:G719"/>
    <mergeCell ref="E720:G722"/>
    <mergeCell ref="E630:G638"/>
    <mergeCell ref="E582:G586"/>
    <mergeCell ref="E587:G592"/>
    <mergeCell ref="E678:G680"/>
    <mergeCell ref="E681:G683"/>
    <mergeCell ref="H684:M684"/>
    <mergeCell ref="E684:G687"/>
    <mergeCell ref="E639:G641"/>
    <mergeCell ref="E642:G644"/>
    <mergeCell ref="E645:G646"/>
    <mergeCell ref="E647:G651"/>
    <mergeCell ref="E652:G661"/>
    <mergeCell ref="H588:M588"/>
    <mergeCell ref="H590:M590"/>
    <mergeCell ref="H582:I583"/>
    <mergeCell ref="H584:I585"/>
    <mergeCell ref="H652:I654"/>
    <mergeCell ref="H655:I660"/>
    <mergeCell ref="E709:G712"/>
    <mergeCell ref="L767:M767"/>
    <mergeCell ref="L766:M766"/>
    <mergeCell ref="U766:V766"/>
    <mergeCell ref="U767:V767"/>
    <mergeCell ref="U768:V768"/>
    <mergeCell ref="L768:M768"/>
    <mergeCell ref="O767:T767"/>
    <mergeCell ref="O768:T768"/>
    <mergeCell ref="E742:F747"/>
    <mergeCell ref="M744:S744"/>
    <mergeCell ref="T744:Y744"/>
    <mergeCell ref="M745:S745"/>
    <mergeCell ref="T745:Y745"/>
    <mergeCell ref="M746:S746"/>
    <mergeCell ref="T746:Y746"/>
    <mergeCell ref="M747:S747"/>
    <mergeCell ref="T747:Y747"/>
    <mergeCell ref="M748:S748"/>
    <mergeCell ref="M749:S749"/>
    <mergeCell ref="M750:S750"/>
    <mergeCell ref="M751:S751"/>
    <mergeCell ref="M752:S752"/>
    <mergeCell ref="M753:S753"/>
    <mergeCell ref="M754:S754"/>
    <mergeCell ref="L772:M772"/>
    <mergeCell ref="O772:T772"/>
    <mergeCell ref="U772:V772"/>
    <mergeCell ref="L773:M773"/>
    <mergeCell ref="O773:T773"/>
    <mergeCell ref="U773:V773"/>
    <mergeCell ref="L769:M769"/>
    <mergeCell ref="O769:T769"/>
    <mergeCell ref="U769:V769"/>
    <mergeCell ref="L770:M770"/>
    <mergeCell ref="O770:T770"/>
    <mergeCell ref="U770:V770"/>
    <mergeCell ref="L771:M771"/>
    <mergeCell ref="O771:T771"/>
    <mergeCell ref="U771:V771"/>
    <mergeCell ref="E756:L756"/>
    <mergeCell ref="M733:S733"/>
    <mergeCell ref="M739:S739"/>
    <mergeCell ref="T739:Y739"/>
    <mergeCell ref="M740:S740"/>
    <mergeCell ref="T740:Y740"/>
    <mergeCell ref="M741:S741"/>
    <mergeCell ref="T741:Y741"/>
    <mergeCell ref="M742:S742"/>
    <mergeCell ref="T742:Y742"/>
    <mergeCell ref="M743:S743"/>
    <mergeCell ref="T743:Y743"/>
    <mergeCell ref="M734:S734"/>
    <mergeCell ref="T734:Y734"/>
    <mergeCell ref="M735:S735"/>
    <mergeCell ref="T735:Y735"/>
    <mergeCell ref="M736:S736"/>
    <mergeCell ref="T736:Y736"/>
    <mergeCell ref="M737:S737"/>
    <mergeCell ref="T737:Y737"/>
    <mergeCell ref="M738:S738"/>
    <mergeCell ref="T738:Y738"/>
    <mergeCell ref="T754:Y754"/>
    <mergeCell ref="T755:Y755"/>
    <mergeCell ref="O238:Y238"/>
    <mergeCell ref="E238:M238"/>
    <mergeCell ref="O565:Y565"/>
    <mergeCell ref="E565:M565"/>
    <mergeCell ref="O766:T766"/>
    <mergeCell ref="E766:K766"/>
    <mergeCell ref="G745:L745"/>
    <mergeCell ref="G736:L736"/>
    <mergeCell ref="E734:F741"/>
    <mergeCell ref="G742:I743"/>
    <mergeCell ref="E759:F760"/>
    <mergeCell ref="T733:Y733"/>
    <mergeCell ref="E733:L733"/>
    <mergeCell ref="T759:Y759"/>
    <mergeCell ref="T760:Y760"/>
    <mergeCell ref="M759:S759"/>
    <mergeCell ref="M760:S760"/>
    <mergeCell ref="M755:S755"/>
    <mergeCell ref="M756:S756"/>
    <mergeCell ref="E751:L751"/>
    <mergeCell ref="E752:L752"/>
    <mergeCell ref="E753:L753"/>
    <mergeCell ref="E754:L754"/>
    <mergeCell ref="E755:L755"/>
  </mergeCells>
  <phoneticPr fontId="5"/>
  <conditionalFormatting sqref="I20:M20">
    <cfRule type="expression" dxfId="626" priority="627" stopIfTrue="1">
      <formula>$A20&lt;&gt;0</formula>
    </cfRule>
  </conditionalFormatting>
  <conditionalFormatting sqref="I22:Y22">
    <cfRule type="expression" dxfId="625" priority="626" stopIfTrue="1">
      <formula>$A22&lt;&gt;0</formula>
    </cfRule>
  </conditionalFormatting>
  <conditionalFormatting sqref="I24:Y24">
    <cfRule type="expression" dxfId="624" priority="625" stopIfTrue="1">
      <formula>$A24&lt;&gt;0</formula>
    </cfRule>
  </conditionalFormatting>
  <conditionalFormatting sqref="I26:Y26">
    <cfRule type="expression" dxfId="623" priority="624" stopIfTrue="1">
      <formula>$A26&lt;&gt;0</formula>
    </cfRule>
  </conditionalFormatting>
  <conditionalFormatting sqref="I28:Y28">
    <cfRule type="expression" dxfId="622" priority="623" stopIfTrue="1">
      <formula>$A28&lt;&gt;0</formula>
    </cfRule>
  </conditionalFormatting>
  <conditionalFormatting sqref="I30:Y30">
    <cfRule type="expression" dxfId="621" priority="622" stopIfTrue="1">
      <formula>$A30&lt;&gt;0</formula>
    </cfRule>
  </conditionalFormatting>
  <conditionalFormatting sqref="I32:Y32">
    <cfRule type="expression" dxfId="620" priority="621" stopIfTrue="1">
      <formula>$A32&lt;&gt;0</formula>
    </cfRule>
  </conditionalFormatting>
  <conditionalFormatting sqref="I34:M34">
    <cfRule type="expression" dxfId="619" priority="620" stopIfTrue="1">
      <formula>$A34&lt;&gt;0</formula>
    </cfRule>
  </conditionalFormatting>
  <conditionalFormatting sqref="I36:M36">
    <cfRule type="expression" dxfId="618" priority="619" stopIfTrue="1">
      <formula>$A36&lt;&gt;0</formula>
    </cfRule>
  </conditionalFormatting>
  <conditionalFormatting sqref="I38:Y38">
    <cfRule type="expression" dxfId="617" priority="618" stopIfTrue="1">
      <formula>$A38&lt;&gt;0</formula>
    </cfRule>
  </conditionalFormatting>
  <conditionalFormatting sqref="I40:M40">
    <cfRule type="expression" dxfId="616" priority="617" stopIfTrue="1">
      <formula>$A40&lt;&gt;0</formula>
    </cfRule>
  </conditionalFormatting>
  <conditionalFormatting sqref="I63:M63">
    <cfRule type="expression" dxfId="615" priority="616" stopIfTrue="1">
      <formula>$A63&lt;&gt;0</formula>
    </cfRule>
  </conditionalFormatting>
  <conditionalFormatting sqref="I69:M69">
    <cfRule type="expression" dxfId="614" priority="615" stopIfTrue="1">
      <formula>$A69&lt;&gt;0</formula>
    </cfRule>
  </conditionalFormatting>
  <conditionalFormatting sqref="I71:Y71">
    <cfRule type="expression" dxfId="613" priority="614" stopIfTrue="1">
      <formula>$A71&lt;&gt;0</formula>
    </cfRule>
  </conditionalFormatting>
  <conditionalFormatting sqref="I73:Y73">
    <cfRule type="expression" dxfId="612" priority="613" stopIfTrue="1">
      <formula>$A73&lt;&gt;0</formula>
    </cfRule>
  </conditionalFormatting>
  <conditionalFormatting sqref="I75:Y75">
    <cfRule type="expression" dxfId="611" priority="612" stopIfTrue="1">
      <formula>$A75&lt;&gt;0</formula>
    </cfRule>
  </conditionalFormatting>
  <conditionalFormatting sqref="I77:Y77">
    <cfRule type="expression" dxfId="610" priority="611" stopIfTrue="1">
      <formula>$A77&lt;&gt;0</formula>
    </cfRule>
  </conditionalFormatting>
  <conditionalFormatting sqref="I79:Y79">
    <cfRule type="expression" dxfId="609" priority="610" stopIfTrue="1">
      <formula>$A79&lt;&gt;0</formula>
    </cfRule>
  </conditionalFormatting>
  <conditionalFormatting sqref="I81:Y81">
    <cfRule type="expression" dxfId="608" priority="609" stopIfTrue="1">
      <formula>$A81&lt;&gt;0</formula>
    </cfRule>
  </conditionalFormatting>
  <conditionalFormatting sqref="I83:M83">
    <cfRule type="expression" dxfId="607" priority="608" stopIfTrue="1">
      <formula>$A83&lt;&gt;0</formula>
    </cfRule>
  </conditionalFormatting>
  <conditionalFormatting sqref="P83">
    <cfRule type="expression" dxfId="606" priority="607" stopIfTrue="1">
      <formula>$A84&lt;&gt;0</formula>
    </cfRule>
  </conditionalFormatting>
  <conditionalFormatting sqref="I85:M85">
    <cfRule type="expression" dxfId="605" priority="606" stopIfTrue="1">
      <formula>$A85&lt;&gt;0</formula>
    </cfRule>
  </conditionalFormatting>
  <conditionalFormatting sqref="I87:Y87">
    <cfRule type="expression" dxfId="604" priority="605" stopIfTrue="1">
      <formula>$A87&lt;&gt;0</formula>
    </cfRule>
  </conditionalFormatting>
  <conditionalFormatting sqref="I114:Y114">
    <cfRule type="expression" dxfId="603" priority="604" stopIfTrue="1">
      <formula>$A114&lt;&gt;0</formula>
    </cfRule>
  </conditionalFormatting>
  <conditionalFormatting sqref="I116:Y116">
    <cfRule type="expression" dxfId="602" priority="603" stopIfTrue="1">
      <formula>$A116&lt;&gt;0</formula>
    </cfRule>
  </conditionalFormatting>
  <conditionalFormatting sqref="I120:Y120">
    <cfRule type="expression" dxfId="601" priority="602" stopIfTrue="1">
      <formula>$A120&lt;&gt;0</formula>
    </cfRule>
  </conditionalFormatting>
  <conditionalFormatting sqref="I122:M122">
    <cfRule type="expression" dxfId="600" priority="601" stopIfTrue="1">
      <formula>$A122&lt;&gt;0</formula>
    </cfRule>
  </conditionalFormatting>
  <conditionalFormatting sqref="I124:M124">
    <cfRule type="expression" dxfId="599" priority="600" stopIfTrue="1">
      <formula>$A124&lt;&gt;0</formula>
    </cfRule>
  </conditionalFormatting>
  <conditionalFormatting sqref="I126:Y126">
    <cfRule type="expression" dxfId="598" priority="599" stopIfTrue="1">
      <formula>$A126&lt;&gt;0</formula>
    </cfRule>
  </conditionalFormatting>
  <conditionalFormatting sqref="I153:M153">
    <cfRule type="expression" dxfId="597" priority="598" stopIfTrue="1">
      <formula>$A153&lt;&gt;0</formula>
    </cfRule>
  </conditionalFormatting>
  <conditionalFormatting sqref="I155:Y155">
    <cfRule type="expression" dxfId="596" priority="597" stopIfTrue="1">
      <formula>$A155&lt;&gt;0</formula>
    </cfRule>
  </conditionalFormatting>
  <conditionalFormatting sqref="I157:Y157">
    <cfRule type="expression" dxfId="595" priority="596" stopIfTrue="1">
      <formula>$A157&lt;&gt;0</formula>
    </cfRule>
  </conditionalFormatting>
  <conditionalFormatting sqref="I159:M159">
    <cfRule type="expression" dxfId="594" priority="595" stopIfTrue="1">
      <formula>$A159&lt;&gt;0</formula>
    </cfRule>
  </conditionalFormatting>
  <conditionalFormatting sqref="I161:M161">
    <cfRule type="expression" dxfId="593" priority="594" stopIfTrue="1">
      <formula>$A161&lt;&gt;0</formula>
    </cfRule>
  </conditionalFormatting>
  <conditionalFormatting sqref="I163:Y163">
    <cfRule type="expression" dxfId="592" priority="593" stopIfTrue="1">
      <formula>$A163&lt;&gt;0</formula>
    </cfRule>
  </conditionalFormatting>
  <conditionalFormatting sqref="I165:M165">
    <cfRule type="expression" dxfId="591" priority="592" stopIfTrue="1">
      <formula>$A165&lt;&gt;0</formula>
    </cfRule>
  </conditionalFormatting>
  <conditionalFormatting sqref="I167:M167">
    <cfRule type="expression" dxfId="590" priority="591" stopIfTrue="1">
      <formula>$A167&lt;&gt;0</formula>
    </cfRule>
  </conditionalFormatting>
  <conditionalFormatting sqref="I169:Y169">
    <cfRule type="expression" dxfId="589" priority="590" stopIfTrue="1">
      <formula>$A169&lt;&gt;0</formula>
    </cfRule>
  </conditionalFormatting>
  <conditionalFormatting sqref="K183:M183">
    <cfRule type="expression" dxfId="588" priority="589" stopIfTrue="1">
      <formula>$A182&lt;&gt;0</formula>
    </cfRule>
  </conditionalFormatting>
  <conditionalFormatting sqref="K184:M184">
    <cfRule type="expression" dxfId="587" priority="588" stopIfTrue="1">
      <formula>$A182&lt;&gt;0</formula>
    </cfRule>
  </conditionalFormatting>
  <conditionalFormatting sqref="N184:V184">
    <cfRule type="expression" dxfId="586" priority="587" stopIfTrue="1">
      <formula>$A184&lt;&gt;0</formula>
    </cfRule>
  </conditionalFormatting>
  <conditionalFormatting sqref="K185:M185">
    <cfRule type="expression" dxfId="585" priority="586" stopIfTrue="1">
      <formula>$A182&lt;&gt;0</formula>
    </cfRule>
  </conditionalFormatting>
  <conditionalFormatting sqref="N185:V185">
    <cfRule type="expression" dxfId="584" priority="585" stopIfTrue="1">
      <formula>$A185&lt;&gt;0</formula>
    </cfRule>
  </conditionalFormatting>
  <conditionalFormatting sqref="K186:M187">
    <cfRule type="expression" dxfId="583" priority="584" stopIfTrue="1">
      <formula>$A182&lt;&gt;0</formula>
    </cfRule>
  </conditionalFormatting>
  <conditionalFormatting sqref="N186:V186">
    <cfRule type="expression" dxfId="582" priority="583" stopIfTrue="1">
      <formula>AND($A186&lt;&gt;0,TRIM($N186)="")</formula>
    </cfRule>
  </conditionalFormatting>
  <conditionalFormatting sqref="W186:X186">
    <cfRule type="expression" dxfId="581" priority="582" stopIfTrue="1">
      <formula>AND($A186&lt;&gt;0,TRIM($W186)="")</formula>
    </cfRule>
  </conditionalFormatting>
  <conditionalFormatting sqref="I189:M189">
    <cfRule type="expression" dxfId="580" priority="581" stopIfTrue="1">
      <formula>$A189&lt;&gt;0</formula>
    </cfRule>
  </conditionalFormatting>
  <conditionalFormatting sqref="I199:M199">
    <cfRule type="expression" dxfId="579" priority="580" stopIfTrue="1">
      <formula>$A199&lt;&gt;0</formula>
    </cfRule>
  </conditionalFormatting>
  <conditionalFormatting sqref="K203:M203">
    <cfRule type="expression" dxfId="578" priority="579" stopIfTrue="1">
      <formula>$A203&lt;&gt;0</formula>
    </cfRule>
  </conditionalFormatting>
  <conditionalFormatting sqref="K204:M204">
    <cfRule type="expression" dxfId="577" priority="578" stopIfTrue="1">
      <formula>$A204&lt;&gt;0</formula>
    </cfRule>
  </conditionalFormatting>
  <conditionalFormatting sqref="K205:M205">
    <cfRule type="expression" dxfId="576" priority="577" stopIfTrue="1">
      <formula>$A205&lt;&gt;0</formula>
    </cfRule>
  </conditionalFormatting>
  <conditionalFormatting sqref="K206:M206">
    <cfRule type="expression" dxfId="575" priority="576" stopIfTrue="1">
      <formula>$A206&lt;&gt;0</formula>
    </cfRule>
  </conditionalFormatting>
  <conditionalFormatting sqref="I225:M225">
    <cfRule type="expression" dxfId="574" priority="575" stopIfTrue="1">
      <formula>$A225&lt;&gt;0</formula>
    </cfRule>
  </conditionalFormatting>
  <conditionalFormatting sqref="I227:Y227">
    <cfRule type="expression" dxfId="573" priority="574" stopIfTrue="1">
      <formula>$A227&lt;&gt;0</formula>
    </cfRule>
  </conditionalFormatting>
  <conditionalFormatting sqref="N239">
    <cfRule type="expression" dxfId="572" priority="573" stopIfTrue="1">
      <formula>希望&lt;&gt;0</formula>
    </cfRule>
  </conditionalFormatting>
  <conditionalFormatting sqref="N240">
    <cfRule type="expression" dxfId="571" priority="572" stopIfTrue="1">
      <formula>希望&lt;&gt;0</formula>
    </cfRule>
  </conditionalFormatting>
  <conditionalFormatting sqref="N241">
    <cfRule type="expression" dxfId="570" priority="571" stopIfTrue="1">
      <formula>希望&lt;&gt;0</formula>
    </cfRule>
  </conditionalFormatting>
  <conditionalFormatting sqref="N242">
    <cfRule type="expression" dxfId="569" priority="570" stopIfTrue="1">
      <formula>希望&lt;&gt;0</formula>
    </cfRule>
  </conditionalFormatting>
  <conditionalFormatting sqref="N243">
    <cfRule type="expression" dxfId="568" priority="569" stopIfTrue="1">
      <formula>希望&lt;&gt;0</formula>
    </cfRule>
  </conditionalFormatting>
  <conditionalFormatting sqref="N244">
    <cfRule type="expression" dxfId="567" priority="568" stopIfTrue="1">
      <formula>希望&lt;&gt;0</formula>
    </cfRule>
  </conditionalFormatting>
  <conditionalFormatting sqref="N245">
    <cfRule type="expression" dxfId="566" priority="567" stopIfTrue="1">
      <formula>希望&lt;&gt;0</formula>
    </cfRule>
  </conditionalFormatting>
  <conditionalFormatting sqref="N246">
    <cfRule type="expression" dxfId="565" priority="566" stopIfTrue="1">
      <formula>希望&lt;&gt;0</formula>
    </cfRule>
  </conditionalFormatting>
  <conditionalFormatting sqref="N247">
    <cfRule type="expression" dxfId="564" priority="565" stopIfTrue="1">
      <formula>希望&lt;&gt;0</formula>
    </cfRule>
  </conditionalFormatting>
  <conditionalFormatting sqref="O247:Y247">
    <cfRule type="expression" dxfId="563" priority="564" stopIfTrue="1">
      <formula>$A247&lt;&gt;0</formula>
    </cfRule>
  </conditionalFormatting>
  <conditionalFormatting sqref="N248">
    <cfRule type="expression" dxfId="562" priority="563" stopIfTrue="1">
      <formula>希望&lt;&gt;0</formula>
    </cfRule>
  </conditionalFormatting>
  <conditionalFormatting sqref="N249">
    <cfRule type="expression" dxfId="561" priority="562" stopIfTrue="1">
      <formula>希望&lt;&gt;0</formula>
    </cfRule>
  </conditionalFormatting>
  <conditionalFormatting sqref="N250">
    <cfRule type="expression" dxfId="560" priority="561" stopIfTrue="1">
      <formula>希望&lt;&gt;0</formula>
    </cfRule>
  </conditionalFormatting>
  <conditionalFormatting sqref="N251">
    <cfRule type="expression" dxfId="559" priority="560" stopIfTrue="1">
      <formula>希望&lt;&gt;0</formula>
    </cfRule>
  </conditionalFormatting>
  <conditionalFormatting sqref="N252">
    <cfRule type="expression" dxfId="558" priority="559" stopIfTrue="1">
      <formula>希望&lt;&gt;0</formula>
    </cfRule>
  </conditionalFormatting>
  <conditionalFormatting sqref="N253">
    <cfRule type="expression" dxfId="557" priority="558" stopIfTrue="1">
      <formula>希望&lt;&gt;0</formula>
    </cfRule>
  </conditionalFormatting>
  <conditionalFormatting sqref="N254">
    <cfRule type="expression" dxfId="556" priority="557" stopIfTrue="1">
      <formula>希望&lt;&gt;0</formula>
    </cfRule>
  </conditionalFormatting>
  <conditionalFormatting sqref="N255">
    <cfRule type="expression" dxfId="555" priority="556" stopIfTrue="1">
      <formula>希望&lt;&gt;0</formula>
    </cfRule>
  </conditionalFormatting>
  <conditionalFormatting sqref="O255:Y255">
    <cfRule type="expression" dxfId="554" priority="555" stopIfTrue="1">
      <formula>$A255&lt;&gt;0</formula>
    </cfRule>
  </conditionalFormatting>
  <conditionalFormatting sqref="N256">
    <cfRule type="expression" dxfId="553" priority="554" stopIfTrue="1">
      <formula>希望&lt;&gt;0</formula>
    </cfRule>
  </conditionalFormatting>
  <conditionalFormatting sqref="N257">
    <cfRule type="expression" dxfId="552" priority="553" stopIfTrue="1">
      <formula>希望&lt;&gt;0</formula>
    </cfRule>
  </conditionalFormatting>
  <conditionalFormatting sqref="N258">
    <cfRule type="expression" dxfId="551" priority="552" stopIfTrue="1">
      <formula>希望&lt;&gt;0</formula>
    </cfRule>
  </conditionalFormatting>
  <conditionalFormatting sqref="N259">
    <cfRule type="expression" dxfId="550" priority="551" stopIfTrue="1">
      <formula>希望&lt;&gt;0</formula>
    </cfRule>
  </conditionalFormatting>
  <conditionalFormatting sqref="N260">
    <cfRule type="expression" dxfId="549" priority="550" stopIfTrue="1">
      <formula>希望&lt;&gt;0</formula>
    </cfRule>
  </conditionalFormatting>
  <conditionalFormatting sqref="N261">
    <cfRule type="expression" dxfId="548" priority="549" stopIfTrue="1">
      <formula>希望&lt;&gt;0</formula>
    </cfRule>
  </conditionalFormatting>
  <conditionalFormatting sqref="N262">
    <cfRule type="expression" dxfId="547" priority="548" stopIfTrue="1">
      <formula>希望&lt;&gt;0</formula>
    </cfRule>
  </conditionalFormatting>
  <conditionalFormatting sqref="N263">
    <cfRule type="expression" dxfId="546" priority="547" stopIfTrue="1">
      <formula>希望&lt;&gt;0</formula>
    </cfRule>
  </conditionalFormatting>
  <conditionalFormatting sqref="O263:Y263">
    <cfRule type="expression" dxfId="545" priority="546" stopIfTrue="1">
      <formula>$A263&lt;&gt;0</formula>
    </cfRule>
  </conditionalFormatting>
  <conditionalFormatting sqref="N264">
    <cfRule type="expression" dxfId="544" priority="545" stopIfTrue="1">
      <formula>希望&lt;&gt;0</formula>
    </cfRule>
  </conditionalFormatting>
  <conditionalFormatting sqref="N265">
    <cfRule type="expression" dxfId="543" priority="544" stopIfTrue="1">
      <formula>希望&lt;&gt;0</formula>
    </cfRule>
  </conditionalFormatting>
  <conditionalFormatting sqref="N266">
    <cfRule type="expression" dxfId="542" priority="543" stopIfTrue="1">
      <formula>希望&lt;&gt;0</formula>
    </cfRule>
  </conditionalFormatting>
  <conditionalFormatting sqref="N267">
    <cfRule type="expression" dxfId="541" priority="542" stopIfTrue="1">
      <formula>希望&lt;&gt;0</formula>
    </cfRule>
  </conditionalFormatting>
  <conditionalFormatting sqref="N268">
    <cfRule type="expression" dxfId="540" priority="541" stopIfTrue="1">
      <formula>希望&lt;&gt;0</formula>
    </cfRule>
  </conditionalFormatting>
  <conditionalFormatting sqref="O268:Y268">
    <cfRule type="expression" dxfId="539" priority="540" stopIfTrue="1">
      <formula>$A268&lt;&gt;0</formula>
    </cfRule>
  </conditionalFormatting>
  <conditionalFormatting sqref="N269">
    <cfRule type="expression" dxfId="538" priority="539" stopIfTrue="1">
      <formula>希望&lt;&gt;0</formula>
    </cfRule>
  </conditionalFormatting>
  <conditionalFormatting sqref="N270">
    <cfRule type="expression" dxfId="537" priority="538" stopIfTrue="1">
      <formula>希望&lt;&gt;0</formula>
    </cfRule>
  </conditionalFormatting>
  <conditionalFormatting sqref="N271">
    <cfRule type="expression" dxfId="536" priority="537" stopIfTrue="1">
      <formula>希望&lt;&gt;0</formula>
    </cfRule>
  </conditionalFormatting>
  <conditionalFormatting sqref="N272">
    <cfRule type="expression" dxfId="535" priority="536" stopIfTrue="1">
      <formula>希望&lt;&gt;0</formula>
    </cfRule>
  </conditionalFormatting>
  <conditionalFormatting sqref="N273">
    <cfRule type="expression" dxfId="534" priority="535" stopIfTrue="1">
      <formula>希望&lt;&gt;0</formula>
    </cfRule>
  </conditionalFormatting>
  <conditionalFormatting sqref="N274">
    <cfRule type="expression" dxfId="533" priority="534" stopIfTrue="1">
      <formula>希望&lt;&gt;0</formula>
    </cfRule>
  </conditionalFormatting>
  <conditionalFormatting sqref="N275">
    <cfRule type="expression" dxfId="532" priority="533" stopIfTrue="1">
      <formula>希望&lt;&gt;0</formula>
    </cfRule>
  </conditionalFormatting>
  <conditionalFormatting sqref="N276">
    <cfRule type="expression" dxfId="531" priority="532" stopIfTrue="1">
      <formula>希望&lt;&gt;0</formula>
    </cfRule>
  </conditionalFormatting>
  <conditionalFormatting sqref="O276:Y276">
    <cfRule type="expression" dxfId="530" priority="531" stopIfTrue="1">
      <formula>$A276&lt;&gt;0</formula>
    </cfRule>
  </conditionalFormatting>
  <conditionalFormatting sqref="N277">
    <cfRule type="expression" dxfId="529" priority="530" stopIfTrue="1">
      <formula>希望&lt;&gt;0</formula>
    </cfRule>
  </conditionalFormatting>
  <conditionalFormatting sqref="N278">
    <cfRule type="expression" dxfId="528" priority="529" stopIfTrue="1">
      <formula>希望&lt;&gt;0</formula>
    </cfRule>
  </conditionalFormatting>
  <conditionalFormatting sqref="N279">
    <cfRule type="expression" dxfId="527" priority="528" stopIfTrue="1">
      <formula>希望&lt;&gt;0</formula>
    </cfRule>
  </conditionalFormatting>
  <conditionalFormatting sqref="N280">
    <cfRule type="expression" dxfId="526" priority="527" stopIfTrue="1">
      <formula>希望&lt;&gt;0</formula>
    </cfRule>
  </conditionalFormatting>
  <conditionalFormatting sqref="N281">
    <cfRule type="expression" dxfId="525" priority="526" stopIfTrue="1">
      <formula>希望&lt;&gt;0</formula>
    </cfRule>
  </conditionalFormatting>
  <conditionalFormatting sqref="N282">
    <cfRule type="expression" dxfId="524" priority="525" stopIfTrue="1">
      <formula>希望&lt;&gt;0</formula>
    </cfRule>
  </conditionalFormatting>
  <conditionalFormatting sqref="N283">
    <cfRule type="expression" dxfId="523" priority="524" stopIfTrue="1">
      <formula>希望&lt;&gt;0</formula>
    </cfRule>
  </conditionalFormatting>
  <conditionalFormatting sqref="N284">
    <cfRule type="expression" dxfId="522" priority="523" stopIfTrue="1">
      <formula>希望&lt;&gt;0</formula>
    </cfRule>
  </conditionalFormatting>
  <conditionalFormatting sqref="O284:Y284">
    <cfRule type="expression" dxfId="521" priority="522" stopIfTrue="1">
      <formula>$A284&lt;&gt;0</formula>
    </cfRule>
  </conditionalFormatting>
  <conditionalFormatting sqref="N285">
    <cfRule type="expression" dxfId="520" priority="521" stopIfTrue="1">
      <formula>希望&lt;&gt;0</formula>
    </cfRule>
  </conditionalFormatting>
  <conditionalFormatting sqref="N286">
    <cfRule type="expression" dxfId="519" priority="520" stopIfTrue="1">
      <formula>希望&lt;&gt;0</formula>
    </cfRule>
  </conditionalFormatting>
  <conditionalFormatting sqref="N287">
    <cfRule type="expression" dxfId="518" priority="519" stopIfTrue="1">
      <formula>希望&lt;&gt;0</formula>
    </cfRule>
  </conditionalFormatting>
  <conditionalFormatting sqref="N288">
    <cfRule type="expression" dxfId="517" priority="518" stopIfTrue="1">
      <formula>希望&lt;&gt;0</formula>
    </cfRule>
  </conditionalFormatting>
  <conditionalFormatting sqref="N289">
    <cfRule type="expression" dxfId="516" priority="517" stopIfTrue="1">
      <formula>希望&lt;&gt;0</formula>
    </cfRule>
  </conditionalFormatting>
  <conditionalFormatting sqref="N290">
    <cfRule type="expression" dxfId="515" priority="516" stopIfTrue="1">
      <formula>希望&lt;&gt;0</formula>
    </cfRule>
  </conditionalFormatting>
  <conditionalFormatting sqref="O290:Y290">
    <cfRule type="expression" dxfId="514" priority="515" stopIfTrue="1">
      <formula>$A290&lt;&gt;0</formula>
    </cfRule>
  </conditionalFormatting>
  <conditionalFormatting sqref="N291">
    <cfRule type="expression" dxfId="513" priority="514" stopIfTrue="1">
      <formula>希望&lt;&gt;0</formula>
    </cfRule>
  </conditionalFormatting>
  <conditionalFormatting sqref="N292">
    <cfRule type="expression" dxfId="512" priority="513" stopIfTrue="1">
      <formula>希望&lt;&gt;0</formula>
    </cfRule>
  </conditionalFormatting>
  <conditionalFormatting sqref="N293">
    <cfRule type="expression" dxfId="511" priority="512" stopIfTrue="1">
      <formula>希望&lt;&gt;0</formula>
    </cfRule>
  </conditionalFormatting>
  <conditionalFormatting sqref="N294">
    <cfRule type="expression" dxfId="510" priority="511" stopIfTrue="1">
      <formula>希望&lt;&gt;0</formula>
    </cfRule>
  </conditionalFormatting>
  <conditionalFormatting sqref="N295">
    <cfRule type="expression" dxfId="509" priority="510" stopIfTrue="1">
      <formula>希望&lt;&gt;0</formula>
    </cfRule>
  </conditionalFormatting>
  <conditionalFormatting sqref="N296">
    <cfRule type="expression" dxfId="508" priority="509" stopIfTrue="1">
      <formula>希望&lt;&gt;0</formula>
    </cfRule>
  </conditionalFormatting>
  <conditionalFormatting sqref="N297">
    <cfRule type="expression" dxfId="507" priority="508" stopIfTrue="1">
      <formula>希望&lt;&gt;0</formula>
    </cfRule>
  </conditionalFormatting>
  <conditionalFormatting sqref="O297:Y297">
    <cfRule type="expression" dxfId="506" priority="507" stopIfTrue="1">
      <formula>$A297&lt;&gt;0</formula>
    </cfRule>
  </conditionalFormatting>
  <conditionalFormatting sqref="N298">
    <cfRule type="expression" dxfId="505" priority="506" stopIfTrue="1">
      <formula>希望&lt;&gt;0</formula>
    </cfRule>
  </conditionalFormatting>
  <conditionalFormatting sqref="N299">
    <cfRule type="expression" dxfId="504" priority="505" stopIfTrue="1">
      <formula>希望&lt;&gt;0</formula>
    </cfRule>
  </conditionalFormatting>
  <conditionalFormatting sqref="N300">
    <cfRule type="expression" dxfId="503" priority="504" stopIfTrue="1">
      <formula>希望&lt;&gt;0</formula>
    </cfRule>
  </conditionalFormatting>
  <conditionalFormatting sqref="N301">
    <cfRule type="expression" dxfId="502" priority="503" stopIfTrue="1">
      <formula>希望&lt;&gt;0</formula>
    </cfRule>
  </conditionalFormatting>
  <conditionalFormatting sqref="O301:Y301">
    <cfRule type="expression" dxfId="501" priority="502" stopIfTrue="1">
      <formula>$A301&lt;&gt;0</formula>
    </cfRule>
  </conditionalFormatting>
  <conditionalFormatting sqref="N302">
    <cfRule type="expression" dxfId="500" priority="501" stopIfTrue="1">
      <formula>希望&lt;&gt;0</formula>
    </cfRule>
  </conditionalFormatting>
  <conditionalFormatting sqref="N303">
    <cfRule type="expression" dxfId="499" priority="500" stopIfTrue="1">
      <formula>希望&lt;&gt;0</formula>
    </cfRule>
  </conditionalFormatting>
  <conditionalFormatting sqref="N304">
    <cfRule type="expression" dxfId="498" priority="499" stopIfTrue="1">
      <formula>希望&lt;&gt;0</formula>
    </cfRule>
  </conditionalFormatting>
  <conditionalFormatting sqref="N305">
    <cfRule type="expression" dxfId="497" priority="498" stopIfTrue="1">
      <formula>希望&lt;&gt;0</formula>
    </cfRule>
  </conditionalFormatting>
  <conditionalFormatting sqref="N306">
    <cfRule type="expression" dxfId="496" priority="497" stopIfTrue="1">
      <formula>希望&lt;&gt;0</formula>
    </cfRule>
  </conditionalFormatting>
  <conditionalFormatting sqref="O306:Y306">
    <cfRule type="expression" dxfId="495" priority="496" stopIfTrue="1">
      <formula>$A306&lt;&gt;0</formula>
    </cfRule>
  </conditionalFormatting>
  <conditionalFormatting sqref="N307">
    <cfRule type="expression" dxfId="494" priority="495" stopIfTrue="1">
      <formula>希望&lt;&gt;0</formula>
    </cfRule>
  </conditionalFormatting>
  <conditionalFormatting sqref="N308">
    <cfRule type="expression" dxfId="493" priority="494" stopIfTrue="1">
      <formula>希望&lt;&gt;0</formula>
    </cfRule>
  </conditionalFormatting>
  <conditionalFormatting sqref="N309">
    <cfRule type="expression" dxfId="492" priority="493" stopIfTrue="1">
      <formula>希望&lt;&gt;0</formula>
    </cfRule>
  </conditionalFormatting>
  <conditionalFormatting sqref="N310">
    <cfRule type="expression" dxfId="491" priority="492" stopIfTrue="1">
      <formula>希望&lt;&gt;0</formula>
    </cfRule>
  </conditionalFormatting>
  <conditionalFormatting sqref="N311">
    <cfRule type="expression" dxfId="490" priority="491" stopIfTrue="1">
      <formula>希望&lt;&gt;0</formula>
    </cfRule>
  </conditionalFormatting>
  <conditionalFormatting sqref="N312">
    <cfRule type="expression" dxfId="489" priority="490" stopIfTrue="1">
      <formula>希望&lt;&gt;0</formula>
    </cfRule>
  </conditionalFormatting>
  <conditionalFormatting sqref="N313">
    <cfRule type="expression" dxfId="488" priority="489" stopIfTrue="1">
      <formula>希望&lt;&gt;0</formula>
    </cfRule>
  </conditionalFormatting>
  <conditionalFormatting sqref="N314">
    <cfRule type="expression" dxfId="487" priority="488" stopIfTrue="1">
      <formula>希望&lt;&gt;0</formula>
    </cfRule>
  </conditionalFormatting>
  <conditionalFormatting sqref="O314:Y314">
    <cfRule type="expression" dxfId="486" priority="487" stopIfTrue="1">
      <formula>$A314&lt;&gt;0</formula>
    </cfRule>
  </conditionalFormatting>
  <conditionalFormatting sqref="N315">
    <cfRule type="expression" dxfId="485" priority="486" stopIfTrue="1">
      <formula>希望&lt;&gt;0</formula>
    </cfRule>
  </conditionalFormatting>
  <conditionalFormatting sqref="N316">
    <cfRule type="expression" dxfId="484" priority="485" stopIfTrue="1">
      <formula>希望&lt;&gt;0</formula>
    </cfRule>
  </conditionalFormatting>
  <conditionalFormatting sqref="N317">
    <cfRule type="expression" dxfId="483" priority="484" stopIfTrue="1">
      <formula>希望&lt;&gt;0</formula>
    </cfRule>
  </conditionalFormatting>
  <conditionalFormatting sqref="N318">
    <cfRule type="expression" dxfId="482" priority="483" stopIfTrue="1">
      <formula>希望&lt;&gt;0</formula>
    </cfRule>
  </conditionalFormatting>
  <conditionalFormatting sqref="O318:Y318">
    <cfRule type="expression" dxfId="481" priority="482" stopIfTrue="1">
      <formula>$A318&lt;&gt;0</formula>
    </cfRule>
  </conditionalFormatting>
  <conditionalFormatting sqref="N319">
    <cfRule type="expression" dxfId="480" priority="481" stopIfTrue="1">
      <formula>希望&lt;&gt;0</formula>
    </cfRule>
  </conditionalFormatting>
  <conditionalFormatting sqref="N320">
    <cfRule type="expression" dxfId="479" priority="480" stopIfTrue="1">
      <formula>希望&lt;&gt;0</formula>
    </cfRule>
  </conditionalFormatting>
  <conditionalFormatting sqref="N321">
    <cfRule type="expression" dxfId="478" priority="479" stopIfTrue="1">
      <formula>希望&lt;&gt;0</formula>
    </cfRule>
  </conditionalFormatting>
  <conditionalFormatting sqref="N322">
    <cfRule type="expression" dxfId="477" priority="478" stopIfTrue="1">
      <formula>希望&lt;&gt;0</formula>
    </cfRule>
  </conditionalFormatting>
  <conditionalFormatting sqref="O322:Y322">
    <cfRule type="expression" dxfId="476" priority="477" stopIfTrue="1">
      <formula>$A322&lt;&gt;0</formula>
    </cfRule>
  </conditionalFormatting>
  <conditionalFormatting sqref="N323">
    <cfRule type="expression" dxfId="475" priority="476" stopIfTrue="1">
      <formula>希望&lt;&gt;0</formula>
    </cfRule>
  </conditionalFormatting>
  <conditionalFormatting sqref="N324">
    <cfRule type="expression" dxfId="474" priority="475" stopIfTrue="1">
      <formula>希望&lt;&gt;0</formula>
    </cfRule>
  </conditionalFormatting>
  <conditionalFormatting sqref="N325">
    <cfRule type="expression" dxfId="473" priority="474" stopIfTrue="1">
      <formula>希望&lt;&gt;0</formula>
    </cfRule>
  </conditionalFormatting>
  <conditionalFormatting sqref="O325:Y325">
    <cfRule type="expression" dxfId="472" priority="473" stopIfTrue="1">
      <formula>$A325&lt;&gt;0</formula>
    </cfRule>
  </conditionalFormatting>
  <conditionalFormatting sqref="N326">
    <cfRule type="expression" dxfId="471" priority="472" stopIfTrue="1">
      <formula>希望&lt;&gt;0</formula>
    </cfRule>
  </conditionalFormatting>
  <conditionalFormatting sqref="N327">
    <cfRule type="expression" dxfId="470" priority="471" stopIfTrue="1">
      <formula>希望&lt;&gt;0</formula>
    </cfRule>
  </conditionalFormatting>
  <conditionalFormatting sqref="N328">
    <cfRule type="expression" dxfId="469" priority="470" stopIfTrue="1">
      <formula>希望&lt;&gt;0</formula>
    </cfRule>
  </conditionalFormatting>
  <conditionalFormatting sqref="N329">
    <cfRule type="expression" dxfId="468" priority="469" stopIfTrue="1">
      <formula>希望&lt;&gt;0</formula>
    </cfRule>
  </conditionalFormatting>
  <conditionalFormatting sqref="N330">
    <cfRule type="expression" dxfId="467" priority="468" stopIfTrue="1">
      <formula>希望&lt;&gt;0</formula>
    </cfRule>
  </conditionalFormatting>
  <conditionalFormatting sqref="N331">
    <cfRule type="expression" dxfId="466" priority="467" stopIfTrue="1">
      <formula>希望&lt;&gt;0</formula>
    </cfRule>
  </conditionalFormatting>
  <conditionalFormatting sqref="O331:Y331">
    <cfRule type="expression" dxfId="465" priority="466" stopIfTrue="1">
      <formula>$A331&lt;&gt;0</formula>
    </cfRule>
  </conditionalFormatting>
  <conditionalFormatting sqref="N332">
    <cfRule type="expression" dxfId="464" priority="465" stopIfTrue="1">
      <formula>希望&lt;&gt;0</formula>
    </cfRule>
  </conditionalFormatting>
  <conditionalFormatting sqref="N333">
    <cfRule type="expression" dxfId="463" priority="464" stopIfTrue="1">
      <formula>希望&lt;&gt;0</formula>
    </cfRule>
  </conditionalFormatting>
  <conditionalFormatting sqref="N334">
    <cfRule type="expression" dxfId="462" priority="463" stopIfTrue="1">
      <formula>希望&lt;&gt;0</formula>
    </cfRule>
  </conditionalFormatting>
  <conditionalFormatting sqref="O334:Y334">
    <cfRule type="expression" dxfId="461" priority="462" stopIfTrue="1">
      <formula>$A334&lt;&gt;0</formula>
    </cfRule>
  </conditionalFormatting>
  <conditionalFormatting sqref="N335">
    <cfRule type="expression" dxfId="460" priority="461" stopIfTrue="1">
      <formula>希望&lt;&gt;0</formula>
    </cfRule>
  </conditionalFormatting>
  <conditionalFormatting sqref="N336">
    <cfRule type="expression" dxfId="459" priority="460" stopIfTrue="1">
      <formula>希望&lt;&gt;0</formula>
    </cfRule>
  </conditionalFormatting>
  <conditionalFormatting sqref="N337">
    <cfRule type="expression" dxfId="458" priority="459" stopIfTrue="1">
      <formula>希望&lt;&gt;0</formula>
    </cfRule>
  </conditionalFormatting>
  <conditionalFormatting sqref="O337:Y337">
    <cfRule type="expression" dxfId="457" priority="458" stopIfTrue="1">
      <formula>$A337&lt;&gt;0</formula>
    </cfRule>
  </conditionalFormatting>
  <conditionalFormatting sqref="N338">
    <cfRule type="expression" dxfId="456" priority="457" stopIfTrue="1">
      <formula>希望&lt;&gt;0</formula>
    </cfRule>
  </conditionalFormatting>
  <conditionalFormatting sqref="N339">
    <cfRule type="expression" dxfId="455" priority="456" stopIfTrue="1">
      <formula>希望&lt;&gt;0</formula>
    </cfRule>
  </conditionalFormatting>
  <conditionalFormatting sqref="N340">
    <cfRule type="expression" dxfId="454" priority="455" stopIfTrue="1">
      <formula>希望&lt;&gt;0</formula>
    </cfRule>
  </conditionalFormatting>
  <conditionalFormatting sqref="N341">
    <cfRule type="expression" dxfId="453" priority="454" stopIfTrue="1">
      <formula>希望&lt;&gt;0</formula>
    </cfRule>
  </conditionalFormatting>
  <conditionalFormatting sqref="N342">
    <cfRule type="expression" dxfId="452" priority="453" stopIfTrue="1">
      <formula>希望&lt;&gt;0</formula>
    </cfRule>
  </conditionalFormatting>
  <conditionalFormatting sqref="N343">
    <cfRule type="expression" dxfId="451" priority="452" stopIfTrue="1">
      <formula>希望&lt;&gt;0</formula>
    </cfRule>
  </conditionalFormatting>
  <conditionalFormatting sqref="N344">
    <cfRule type="expression" dxfId="450" priority="451" stopIfTrue="1">
      <formula>希望&lt;&gt;0</formula>
    </cfRule>
  </conditionalFormatting>
  <conditionalFormatting sqref="O344:Y344">
    <cfRule type="expression" dxfId="449" priority="450" stopIfTrue="1">
      <formula>$A344&lt;&gt;0</formula>
    </cfRule>
  </conditionalFormatting>
  <conditionalFormatting sqref="N345">
    <cfRule type="expression" dxfId="448" priority="449" stopIfTrue="1">
      <formula>希望&lt;&gt;0</formula>
    </cfRule>
  </conditionalFormatting>
  <conditionalFormatting sqref="N346">
    <cfRule type="expression" dxfId="447" priority="448" stopIfTrue="1">
      <formula>希望&lt;&gt;0</formula>
    </cfRule>
  </conditionalFormatting>
  <conditionalFormatting sqref="N347">
    <cfRule type="expression" dxfId="446" priority="447" stopIfTrue="1">
      <formula>希望&lt;&gt;0</formula>
    </cfRule>
  </conditionalFormatting>
  <conditionalFormatting sqref="N348">
    <cfRule type="expression" dxfId="445" priority="446" stopIfTrue="1">
      <formula>希望&lt;&gt;0</formula>
    </cfRule>
  </conditionalFormatting>
  <conditionalFormatting sqref="O348:Y348">
    <cfRule type="expression" dxfId="444" priority="445" stopIfTrue="1">
      <formula>$A348&lt;&gt;0</formula>
    </cfRule>
  </conditionalFormatting>
  <conditionalFormatting sqref="N349">
    <cfRule type="expression" dxfId="443" priority="444" stopIfTrue="1">
      <formula>希望&lt;&gt;0</formula>
    </cfRule>
  </conditionalFormatting>
  <conditionalFormatting sqref="N350">
    <cfRule type="expression" dxfId="442" priority="443" stopIfTrue="1">
      <formula>希望&lt;&gt;0</formula>
    </cfRule>
  </conditionalFormatting>
  <conditionalFormatting sqref="N351">
    <cfRule type="expression" dxfId="441" priority="442" stopIfTrue="1">
      <formula>希望&lt;&gt;0</formula>
    </cfRule>
  </conditionalFormatting>
  <conditionalFormatting sqref="N352">
    <cfRule type="expression" dxfId="440" priority="441" stopIfTrue="1">
      <formula>希望&lt;&gt;0</formula>
    </cfRule>
  </conditionalFormatting>
  <conditionalFormatting sqref="O352:Y352">
    <cfRule type="expression" dxfId="439" priority="440" stopIfTrue="1">
      <formula>$A352&lt;&gt;0</formula>
    </cfRule>
  </conditionalFormatting>
  <conditionalFormatting sqref="N353">
    <cfRule type="expression" dxfId="438" priority="439" stopIfTrue="1">
      <formula>希望&lt;&gt;0</formula>
    </cfRule>
  </conditionalFormatting>
  <conditionalFormatting sqref="N354">
    <cfRule type="expression" dxfId="437" priority="438" stopIfTrue="1">
      <formula>希望&lt;&gt;0</formula>
    </cfRule>
  </conditionalFormatting>
  <conditionalFormatting sqref="N355">
    <cfRule type="expression" dxfId="436" priority="437" stopIfTrue="1">
      <formula>希望&lt;&gt;0</formula>
    </cfRule>
  </conditionalFormatting>
  <conditionalFormatting sqref="N356">
    <cfRule type="expression" dxfId="435" priority="436" stopIfTrue="1">
      <formula>希望&lt;&gt;0</formula>
    </cfRule>
  </conditionalFormatting>
  <conditionalFormatting sqref="O356:Y356">
    <cfRule type="expression" dxfId="434" priority="435" stopIfTrue="1">
      <formula>$A356&lt;&gt;0</formula>
    </cfRule>
  </conditionalFormatting>
  <conditionalFormatting sqref="N357">
    <cfRule type="expression" dxfId="433" priority="434" stopIfTrue="1">
      <formula>希望&lt;&gt;0</formula>
    </cfRule>
  </conditionalFormatting>
  <conditionalFormatting sqref="N358">
    <cfRule type="expression" dxfId="432" priority="433" stopIfTrue="1">
      <formula>希望&lt;&gt;0</formula>
    </cfRule>
  </conditionalFormatting>
  <conditionalFormatting sqref="N359">
    <cfRule type="expression" dxfId="431" priority="432" stopIfTrue="1">
      <formula>希望&lt;&gt;0</formula>
    </cfRule>
  </conditionalFormatting>
  <conditionalFormatting sqref="O359:Y359">
    <cfRule type="expression" dxfId="430" priority="431" stopIfTrue="1">
      <formula>$A359&lt;&gt;0</formula>
    </cfRule>
  </conditionalFormatting>
  <conditionalFormatting sqref="N360">
    <cfRule type="expression" dxfId="429" priority="430" stopIfTrue="1">
      <formula>希望&lt;&gt;0</formula>
    </cfRule>
  </conditionalFormatting>
  <conditionalFormatting sqref="N361">
    <cfRule type="expression" dxfId="428" priority="429" stopIfTrue="1">
      <formula>希望&lt;&gt;0</formula>
    </cfRule>
  </conditionalFormatting>
  <conditionalFormatting sqref="N362">
    <cfRule type="expression" dxfId="427" priority="428" stopIfTrue="1">
      <formula>希望&lt;&gt;0</formula>
    </cfRule>
  </conditionalFormatting>
  <conditionalFormatting sqref="O362:Y362">
    <cfRule type="expression" dxfId="426" priority="427" stopIfTrue="1">
      <formula>$A362&lt;&gt;0</formula>
    </cfRule>
  </conditionalFormatting>
  <conditionalFormatting sqref="N363">
    <cfRule type="expression" dxfId="425" priority="426" stopIfTrue="1">
      <formula>希望&lt;&gt;0</formula>
    </cfRule>
  </conditionalFormatting>
  <conditionalFormatting sqref="N364">
    <cfRule type="expression" dxfId="424" priority="425" stopIfTrue="1">
      <formula>希望&lt;&gt;0</formula>
    </cfRule>
  </conditionalFormatting>
  <conditionalFormatting sqref="N365">
    <cfRule type="expression" dxfId="423" priority="424" stopIfTrue="1">
      <formula>希望&lt;&gt;0</formula>
    </cfRule>
  </conditionalFormatting>
  <conditionalFormatting sqref="N366">
    <cfRule type="expression" dxfId="422" priority="423" stopIfTrue="1">
      <formula>希望&lt;&gt;0</formula>
    </cfRule>
  </conditionalFormatting>
  <conditionalFormatting sqref="N367">
    <cfRule type="expression" dxfId="421" priority="422" stopIfTrue="1">
      <formula>希望&lt;&gt;0</formula>
    </cfRule>
  </conditionalFormatting>
  <conditionalFormatting sqref="N368">
    <cfRule type="expression" dxfId="420" priority="421" stopIfTrue="1">
      <formula>希望&lt;&gt;0</formula>
    </cfRule>
  </conditionalFormatting>
  <conditionalFormatting sqref="N369">
    <cfRule type="expression" dxfId="419" priority="420" stopIfTrue="1">
      <formula>希望&lt;&gt;0</formula>
    </cfRule>
  </conditionalFormatting>
  <conditionalFormatting sqref="N370">
    <cfRule type="expression" dxfId="418" priority="419" stopIfTrue="1">
      <formula>希望&lt;&gt;0</formula>
    </cfRule>
  </conditionalFormatting>
  <conditionalFormatting sqref="N371">
    <cfRule type="expression" dxfId="417" priority="418" stopIfTrue="1">
      <formula>希望&lt;&gt;0</formula>
    </cfRule>
  </conditionalFormatting>
  <conditionalFormatting sqref="N372">
    <cfRule type="expression" dxfId="416" priority="417" stopIfTrue="1">
      <formula>希望&lt;&gt;0</formula>
    </cfRule>
  </conditionalFormatting>
  <conditionalFormatting sqref="O372:Y372">
    <cfRule type="expression" dxfId="415" priority="416" stopIfTrue="1">
      <formula>$A372&lt;&gt;0</formula>
    </cfRule>
  </conditionalFormatting>
  <conditionalFormatting sqref="N373">
    <cfRule type="expression" dxfId="414" priority="415" stopIfTrue="1">
      <formula>希望&lt;&gt;0</formula>
    </cfRule>
  </conditionalFormatting>
  <conditionalFormatting sqref="N374">
    <cfRule type="expression" dxfId="413" priority="414" stopIfTrue="1">
      <formula>希望&lt;&gt;0</formula>
    </cfRule>
  </conditionalFormatting>
  <conditionalFormatting sqref="N375">
    <cfRule type="expression" dxfId="412" priority="413" stopIfTrue="1">
      <formula>希望&lt;&gt;0</formula>
    </cfRule>
  </conditionalFormatting>
  <conditionalFormatting sqref="N376">
    <cfRule type="expression" dxfId="411" priority="412" stopIfTrue="1">
      <formula>希望&lt;&gt;0</formula>
    </cfRule>
  </conditionalFormatting>
  <conditionalFormatting sqref="N377">
    <cfRule type="expression" dxfId="410" priority="411" stopIfTrue="1">
      <formula>希望&lt;&gt;0</formula>
    </cfRule>
  </conditionalFormatting>
  <conditionalFormatting sqref="N378">
    <cfRule type="expression" dxfId="409" priority="410" stopIfTrue="1">
      <formula>希望&lt;&gt;0</formula>
    </cfRule>
  </conditionalFormatting>
  <conditionalFormatting sqref="N379">
    <cfRule type="expression" dxfId="408" priority="409" stopIfTrue="1">
      <formula>希望&lt;&gt;0</formula>
    </cfRule>
  </conditionalFormatting>
  <conditionalFormatting sqref="N380">
    <cfRule type="expression" dxfId="407" priority="408" stopIfTrue="1">
      <formula>希望&lt;&gt;0</formula>
    </cfRule>
  </conditionalFormatting>
  <conditionalFormatting sqref="N381">
    <cfRule type="expression" dxfId="406" priority="407" stopIfTrue="1">
      <formula>希望&lt;&gt;0</formula>
    </cfRule>
  </conditionalFormatting>
  <conditionalFormatting sqref="N382">
    <cfRule type="expression" dxfId="405" priority="406" stopIfTrue="1">
      <formula>希望&lt;&gt;0</formula>
    </cfRule>
  </conditionalFormatting>
  <conditionalFormatting sqref="O382:Y382">
    <cfRule type="expression" dxfId="404" priority="405" stopIfTrue="1">
      <formula>$A382&lt;&gt;0</formula>
    </cfRule>
  </conditionalFormatting>
  <conditionalFormatting sqref="N383">
    <cfRule type="expression" dxfId="403" priority="404" stopIfTrue="1">
      <formula>希望&lt;&gt;0</formula>
    </cfRule>
  </conditionalFormatting>
  <conditionalFormatting sqref="N384">
    <cfRule type="expression" dxfId="402" priority="403" stopIfTrue="1">
      <formula>希望&lt;&gt;0</formula>
    </cfRule>
  </conditionalFormatting>
  <conditionalFormatting sqref="N385">
    <cfRule type="expression" dxfId="401" priority="402" stopIfTrue="1">
      <formula>希望&lt;&gt;0</formula>
    </cfRule>
  </conditionalFormatting>
  <conditionalFormatting sqref="N386">
    <cfRule type="expression" dxfId="400" priority="401" stopIfTrue="1">
      <formula>希望&lt;&gt;0</formula>
    </cfRule>
  </conditionalFormatting>
  <conditionalFormatting sqref="N387">
    <cfRule type="expression" dxfId="399" priority="400" stopIfTrue="1">
      <formula>希望&lt;&gt;0</formula>
    </cfRule>
  </conditionalFormatting>
  <conditionalFormatting sqref="N388">
    <cfRule type="expression" dxfId="398" priority="399" stopIfTrue="1">
      <formula>希望&lt;&gt;0</formula>
    </cfRule>
  </conditionalFormatting>
  <conditionalFormatting sqref="N389">
    <cfRule type="expression" dxfId="397" priority="398" stopIfTrue="1">
      <formula>希望&lt;&gt;0</formula>
    </cfRule>
  </conditionalFormatting>
  <conditionalFormatting sqref="O389:Y389">
    <cfRule type="expression" dxfId="396" priority="397" stopIfTrue="1">
      <formula>$A389&lt;&gt;0</formula>
    </cfRule>
  </conditionalFormatting>
  <conditionalFormatting sqref="N390">
    <cfRule type="expression" dxfId="395" priority="396" stopIfTrue="1">
      <formula>希望&lt;&gt;0</formula>
    </cfRule>
  </conditionalFormatting>
  <conditionalFormatting sqref="N391">
    <cfRule type="expression" dxfId="394" priority="395" stopIfTrue="1">
      <formula>希望&lt;&gt;0</formula>
    </cfRule>
  </conditionalFormatting>
  <conditionalFormatting sqref="N392">
    <cfRule type="expression" dxfId="393" priority="394" stopIfTrue="1">
      <formula>希望&lt;&gt;0</formula>
    </cfRule>
  </conditionalFormatting>
  <conditionalFormatting sqref="N393">
    <cfRule type="expression" dxfId="392" priority="393" stopIfTrue="1">
      <formula>希望&lt;&gt;0</formula>
    </cfRule>
  </conditionalFormatting>
  <conditionalFormatting sqref="N394">
    <cfRule type="expression" dxfId="391" priority="392" stopIfTrue="1">
      <formula>希望&lt;&gt;0</formula>
    </cfRule>
  </conditionalFormatting>
  <conditionalFormatting sqref="N395">
    <cfRule type="expression" dxfId="390" priority="391" stopIfTrue="1">
      <formula>希望&lt;&gt;0</formula>
    </cfRule>
  </conditionalFormatting>
  <conditionalFormatting sqref="N396">
    <cfRule type="expression" dxfId="389" priority="390" stopIfTrue="1">
      <formula>希望&lt;&gt;0</formula>
    </cfRule>
  </conditionalFormatting>
  <conditionalFormatting sqref="N397">
    <cfRule type="expression" dxfId="388" priority="389" stopIfTrue="1">
      <formula>希望&lt;&gt;0</formula>
    </cfRule>
  </conditionalFormatting>
  <conditionalFormatting sqref="O397:Y397">
    <cfRule type="expression" dxfId="387" priority="388" stopIfTrue="1">
      <formula>$A397&lt;&gt;0</formula>
    </cfRule>
  </conditionalFormatting>
  <conditionalFormatting sqref="N398">
    <cfRule type="expression" dxfId="386" priority="387" stopIfTrue="1">
      <formula>希望&lt;&gt;0</formula>
    </cfRule>
  </conditionalFormatting>
  <conditionalFormatting sqref="N399">
    <cfRule type="expression" dxfId="385" priority="386" stopIfTrue="1">
      <formula>希望&lt;&gt;0</formula>
    </cfRule>
  </conditionalFormatting>
  <conditionalFormatting sqref="N400">
    <cfRule type="expression" dxfId="384" priority="385" stopIfTrue="1">
      <formula>希望&lt;&gt;0</formula>
    </cfRule>
  </conditionalFormatting>
  <conditionalFormatting sqref="N401">
    <cfRule type="expression" dxfId="383" priority="384" stopIfTrue="1">
      <formula>希望&lt;&gt;0</formula>
    </cfRule>
  </conditionalFormatting>
  <conditionalFormatting sqref="N402">
    <cfRule type="expression" dxfId="382" priority="383" stopIfTrue="1">
      <formula>希望&lt;&gt;0</formula>
    </cfRule>
  </conditionalFormatting>
  <conditionalFormatting sqref="N403">
    <cfRule type="expression" dxfId="381" priority="382" stopIfTrue="1">
      <formula>希望&lt;&gt;0</formula>
    </cfRule>
  </conditionalFormatting>
  <conditionalFormatting sqref="N404">
    <cfRule type="expression" dxfId="380" priority="381" stopIfTrue="1">
      <formula>希望&lt;&gt;0</formula>
    </cfRule>
  </conditionalFormatting>
  <conditionalFormatting sqref="N405">
    <cfRule type="expression" dxfId="379" priority="380" stopIfTrue="1">
      <formula>希望&lt;&gt;0</formula>
    </cfRule>
  </conditionalFormatting>
  <conditionalFormatting sqref="N406">
    <cfRule type="expression" dxfId="378" priority="379" stopIfTrue="1">
      <formula>希望&lt;&gt;0</formula>
    </cfRule>
  </conditionalFormatting>
  <conditionalFormatting sqref="N407">
    <cfRule type="expression" dxfId="377" priority="378" stopIfTrue="1">
      <formula>希望&lt;&gt;0</formula>
    </cfRule>
  </conditionalFormatting>
  <conditionalFormatting sqref="N408">
    <cfRule type="expression" dxfId="376" priority="377" stopIfTrue="1">
      <formula>希望&lt;&gt;0</formula>
    </cfRule>
  </conditionalFormatting>
  <conditionalFormatting sqref="O408:Y408">
    <cfRule type="expression" dxfId="375" priority="376" stopIfTrue="1">
      <formula>$A408&lt;&gt;0</formula>
    </cfRule>
  </conditionalFormatting>
  <conditionalFormatting sqref="N409">
    <cfRule type="expression" dxfId="374" priority="375" stopIfTrue="1">
      <formula>希望&lt;&gt;0</formula>
    </cfRule>
  </conditionalFormatting>
  <conditionalFormatting sqref="N410">
    <cfRule type="expression" dxfId="373" priority="374" stopIfTrue="1">
      <formula>希望&lt;&gt;0</formula>
    </cfRule>
  </conditionalFormatting>
  <conditionalFormatting sqref="N411">
    <cfRule type="expression" dxfId="372" priority="373" stopIfTrue="1">
      <formula>希望&lt;&gt;0</formula>
    </cfRule>
  </conditionalFormatting>
  <conditionalFormatting sqref="N412">
    <cfRule type="expression" dxfId="371" priority="372" stopIfTrue="1">
      <formula>希望&lt;&gt;0</formula>
    </cfRule>
  </conditionalFormatting>
  <conditionalFormatting sqref="N413">
    <cfRule type="expression" dxfId="370" priority="371" stopIfTrue="1">
      <formula>希望&lt;&gt;0</formula>
    </cfRule>
  </conditionalFormatting>
  <conditionalFormatting sqref="N414">
    <cfRule type="expression" dxfId="369" priority="370" stopIfTrue="1">
      <formula>希望&lt;&gt;0</formula>
    </cfRule>
  </conditionalFormatting>
  <conditionalFormatting sqref="N415">
    <cfRule type="expression" dxfId="368" priority="369" stopIfTrue="1">
      <formula>希望&lt;&gt;0</formula>
    </cfRule>
  </conditionalFormatting>
  <conditionalFormatting sqref="N416">
    <cfRule type="expression" dxfId="367" priority="368" stopIfTrue="1">
      <formula>希望&lt;&gt;0</formula>
    </cfRule>
  </conditionalFormatting>
  <conditionalFormatting sqref="O416:Y416">
    <cfRule type="expression" dxfId="366" priority="367" stopIfTrue="1">
      <formula>$A416&lt;&gt;0</formula>
    </cfRule>
  </conditionalFormatting>
  <conditionalFormatting sqref="N417">
    <cfRule type="expression" dxfId="365" priority="366" stopIfTrue="1">
      <formula>希望&lt;&gt;0</formula>
    </cfRule>
  </conditionalFormatting>
  <conditionalFormatting sqref="N418">
    <cfRule type="expression" dxfId="364" priority="365" stopIfTrue="1">
      <formula>希望&lt;&gt;0</formula>
    </cfRule>
  </conditionalFormatting>
  <conditionalFormatting sqref="N419">
    <cfRule type="expression" dxfId="363" priority="364" stopIfTrue="1">
      <formula>希望&lt;&gt;0</formula>
    </cfRule>
  </conditionalFormatting>
  <conditionalFormatting sqref="N420">
    <cfRule type="expression" dxfId="362" priority="363" stopIfTrue="1">
      <formula>希望&lt;&gt;0</formula>
    </cfRule>
  </conditionalFormatting>
  <conditionalFormatting sqref="N421">
    <cfRule type="expression" dxfId="361" priority="362" stopIfTrue="1">
      <formula>希望&lt;&gt;0</formula>
    </cfRule>
  </conditionalFormatting>
  <conditionalFormatting sqref="O421:Y421">
    <cfRule type="expression" dxfId="360" priority="361" stopIfTrue="1">
      <formula>$A421&lt;&gt;0</formula>
    </cfRule>
  </conditionalFormatting>
  <conditionalFormatting sqref="N422">
    <cfRule type="expression" dxfId="359" priority="360" stopIfTrue="1">
      <formula>希望&lt;&gt;0</formula>
    </cfRule>
  </conditionalFormatting>
  <conditionalFormatting sqref="N423">
    <cfRule type="expression" dxfId="358" priority="359" stopIfTrue="1">
      <formula>希望&lt;&gt;0</formula>
    </cfRule>
  </conditionalFormatting>
  <conditionalFormatting sqref="N424">
    <cfRule type="expression" dxfId="357" priority="358" stopIfTrue="1">
      <formula>希望&lt;&gt;0</formula>
    </cfRule>
  </conditionalFormatting>
  <conditionalFormatting sqref="N425">
    <cfRule type="expression" dxfId="356" priority="357" stopIfTrue="1">
      <formula>希望&lt;&gt;0</formula>
    </cfRule>
  </conditionalFormatting>
  <conditionalFormatting sqref="N426">
    <cfRule type="expression" dxfId="355" priority="356" stopIfTrue="1">
      <formula>希望&lt;&gt;0</formula>
    </cfRule>
  </conditionalFormatting>
  <conditionalFormatting sqref="O426:Y426">
    <cfRule type="expression" dxfId="354" priority="355" stopIfTrue="1">
      <formula>$A426&lt;&gt;0</formula>
    </cfRule>
  </conditionalFormatting>
  <conditionalFormatting sqref="N427">
    <cfRule type="expression" dxfId="353" priority="354" stopIfTrue="1">
      <formula>希望&lt;&gt;0</formula>
    </cfRule>
  </conditionalFormatting>
  <conditionalFormatting sqref="N428">
    <cfRule type="expression" dxfId="352" priority="353" stopIfTrue="1">
      <formula>希望&lt;&gt;0</formula>
    </cfRule>
  </conditionalFormatting>
  <conditionalFormatting sqref="N429">
    <cfRule type="expression" dxfId="351" priority="352" stopIfTrue="1">
      <formula>希望&lt;&gt;0</formula>
    </cfRule>
  </conditionalFormatting>
  <conditionalFormatting sqref="N430">
    <cfRule type="expression" dxfId="350" priority="351" stopIfTrue="1">
      <formula>希望&lt;&gt;0</formula>
    </cfRule>
  </conditionalFormatting>
  <conditionalFormatting sqref="O430:Y430">
    <cfRule type="expression" dxfId="349" priority="350" stopIfTrue="1">
      <formula>$A430&lt;&gt;0</formula>
    </cfRule>
  </conditionalFormatting>
  <conditionalFormatting sqref="N431">
    <cfRule type="expression" dxfId="348" priority="349" stopIfTrue="1">
      <formula>希望&lt;&gt;0</formula>
    </cfRule>
  </conditionalFormatting>
  <conditionalFormatting sqref="N432">
    <cfRule type="expression" dxfId="347" priority="348" stopIfTrue="1">
      <formula>希望&lt;&gt;0</formula>
    </cfRule>
  </conditionalFormatting>
  <conditionalFormatting sqref="N433">
    <cfRule type="expression" dxfId="346" priority="347" stopIfTrue="1">
      <formula>希望&lt;&gt;0</formula>
    </cfRule>
  </conditionalFormatting>
  <conditionalFormatting sqref="N434">
    <cfRule type="expression" dxfId="345" priority="346" stopIfTrue="1">
      <formula>希望&lt;&gt;0</formula>
    </cfRule>
  </conditionalFormatting>
  <conditionalFormatting sqref="N435">
    <cfRule type="expression" dxfId="344" priority="345" stopIfTrue="1">
      <formula>希望&lt;&gt;0</formula>
    </cfRule>
  </conditionalFormatting>
  <conditionalFormatting sqref="N436">
    <cfRule type="expression" dxfId="343" priority="344" stopIfTrue="1">
      <formula>希望&lt;&gt;0</formula>
    </cfRule>
  </conditionalFormatting>
  <conditionalFormatting sqref="N437">
    <cfRule type="expression" dxfId="342" priority="343" stopIfTrue="1">
      <formula>希望&lt;&gt;0</formula>
    </cfRule>
  </conditionalFormatting>
  <conditionalFormatting sqref="N438">
    <cfRule type="expression" dxfId="341" priority="342" stopIfTrue="1">
      <formula>希望&lt;&gt;0</formula>
    </cfRule>
  </conditionalFormatting>
  <conditionalFormatting sqref="O438:Y438">
    <cfRule type="expression" dxfId="340" priority="341" stopIfTrue="1">
      <formula>$A438&lt;&gt;0</formula>
    </cfRule>
  </conditionalFormatting>
  <conditionalFormatting sqref="N439">
    <cfRule type="expression" dxfId="339" priority="340" stopIfTrue="1">
      <formula>希望&lt;&gt;0</formula>
    </cfRule>
  </conditionalFormatting>
  <conditionalFormatting sqref="N440">
    <cfRule type="expression" dxfId="338" priority="339" stopIfTrue="1">
      <formula>希望&lt;&gt;0</formula>
    </cfRule>
  </conditionalFormatting>
  <conditionalFormatting sqref="N441">
    <cfRule type="expression" dxfId="337" priority="338" stopIfTrue="1">
      <formula>希望&lt;&gt;0</formula>
    </cfRule>
  </conditionalFormatting>
  <conditionalFormatting sqref="N442">
    <cfRule type="expression" dxfId="336" priority="337" stopIfTrue="1">
      <formula>希望&lt;&gt;0</formula>
    </cfRule>
  </conditionalFormatting>
  <conditionalFormatting sqref="N443">
    <cfRule type="expression" dxfId="335" priority="336" stopIfTrue="1">
      <formula>希望&lt;&gt;0</formula>
    </cfRule>
  </conditionalFormatting>
  <conditionalFormatting sqref="N444">
    <cfRule type="expression" dxfId="334" priority="335" stopIfTrue="1">
      <formula>希望&lt;&gt;0</formula>
    </cfRule>
  </conditionalFormatting>
  <conditionalFormatting sqref="N445">
    <cfRule type="expression" dxfId="333" priority="334" stopIfTrue="1">
      <formula>希望&lt;&gt;0</formula>
    </cfRule>
  </conditionalFormatting>
  <conditionalFormatting sqref="N446">
    <cfRule type="expression" dxfId="332" priority="333" stopIfTrue="1">
      <formula>希望&lt;&gt;0</formula>
    </cfRule>
  </conditionalFormatting>
  <conditionalFormatting sqref="N447">
    <cfRule type="expression" dxfId="331" priority="332" stopIfTrue="1">
      <formula>希望&lt;&gt;0</formula>
    </cfRule>
  </conditionalFormatting>
  <conditionalFormatting sqref="N448">
    <cfRule type="expression" dxfId="330" priority="331" stopIfTrue="1">
      <formula>希望&lt;&gt;0</formula>
    </cfRule>
  </conditionalFormatting>
  <conditionalFormatting sqref="O448:Y448">
    <cfRule type="expression" dxfId="329" priority="330" stopIfTrue="1">
      <formula>$A448&lt;&gt;0</formula>
    </cfRule>
  </conditionalFormatting>
  <conditionalFormatting sqref="N449">
    <cfRule type="expression" dxfId="328" priority="329" stopIfTrue="1">
      <formula>希望&lt;&gt;0</formula>
    </cfRule>
  </conditionalFormatting>
  <conditionalFormatting sqref="N450">
    <cfRule type="expression" dxfId="327" priority="328" stopIfTrue="1">
      <formula>希望&lt;&gt;0</formula>
    </cfRule>
  </conditionalFormatting>
  <conditionalFormatting sqref="N451">
    <cfRule type="expression" dxfId="326" priority="327" stopIfTrue="1">
      <formula>希望&lt;&gt;0</formula>
    </cfRule>
  </conditionalFormatting>
  <conditionalFormatting sqref="N452">
    <cfRule type="expression" dxfId="325" priority="326" stopIfTrue="1">
      <formula>希望&lt;&gt;0</formula>
    </cfRule>
  </conditionalFormatting>
  <conditionalFormatting sqref="N453">
    <cfRule type="expression" dxfId="324" priority="325" stopIfTrue="1">
      <formula>希望&lt;&gt;0</formula>
    </cfRule>
  </conditionalFormatting>
  <conditionalFormatting sqref="N454">
    <cfRule type="expression" dxfId="323" priority="324" stopIfTrue="1">
      <formula>希望&lt;&gt;0</formula>
    </cfRule>
  </conditionalFormatting>
  <conditionalFormatting sqref="N455">
    <cfRule type="expression" dxfId="322" priority="323" stopIfTrue="1">
      <formula>希望&lt;&gt;0</formula>
    </cfRule>
  </conditionalFormatting>
  <conditionalFormatting sqref="N456">
    <cfRule type="expression" dxfId="321" priority="322" stopIfTrue="1">
      <formula>希望&lt;&gt;0</formula>
    </cfRule>
  </conditionalFormatting>
  <conditionalFormatting sqref="N457">
    <cfRule type="expression" dxfId="320" priority="321" stopIfTrue="1">
      <formula>希望&lt;&gt;0</formula>
    </cfRule>
  </conditionalFormatting>
  <conditionalFormatting sqref="O457:Y457">
    <cfRule type="expression" dxfId="319" priority="320" stopIfTrue="1">
      <formula>$A457&lt;&gt;0</formula>
    </cfRule>
  </conditionalFormatting>
  <conditionalFormatting sqref="N458">
    <cfRule type="expression" dxfId="318" priority="319" stopIfTrue="1">
      <formula>希望&lt;&gt;0</formula>
    </cfRule>
  </conditionalFormatting>
  <conditionalFormatting sqref="N459">
    <cfRule type="expression" dxfId="317" priority="318" stopIfTrue="1">
      <formula>希望&lt;&gt;0</formula>
    </cfRule>
  </conditionalFormatting>
  <conditionalFormatting sqref="N460">
    <cfRule type="expression" dxfId="316" priority="317" stopIfTrue="1">
      <formula>希望&lt;&gt;0</formula>
    </cfRule>
  </conditionalFormatting>
  <conditionalFormatting sqref="O460:Y460">
    <cfRule type="expression" dxfId="315" priority="316" stopIfTrue="1">
      <formula>$A460&lt;&gt;0</formula>
    </cfRule>
  </conditionalFormatting>
  <conditionalFormatting sqref="N461">
    <cfRule type="expression" dxfId="314" priority="315" stopIfTrue="1">
      <formula>希望&lt;&gt;0</formula>
    </cfRule>
  </conditionalFormatting>
  <conditionalFormatting sqref="N462">
    <cfRule type="expression" dxfId="313" priority="314" stopIfTrue="1">
      <formula>希望&lt;&gt;0</formula>
    </cfRule>
  </conditionalFormatting>
  <conditionalFormatting sqref="N463">
    <cfRule type="expression" dxfId="312" priority="313" stopIfTrue="1">
      <formula>希望&lt;&gt;0</formula>
    </cfRule>
  </conditionalFormatting>
  <conditionalFormatting sqref="N464">
    <cfRule type="expression" dxfId="311" priority="312" stopIfTrue="1">
      <formula>希望&lt;&gt;0</formula>
    </cfRule>
  </conditionalFormatting>
  <conditionalFormatting sqref="O464:Y464">
    <cfRule type="expression" dxfId="310" priority="311" stopIfTrue="1">
      <formula>$A464&lt;&gt;0</formula>
    </cfRule>
  </conditionalFormatting>
  <conditionalFormatting sqref="N465">
    <cfRule type="expression" dxfId="309" priority="310" stopIfTrue="1">
      <formula>希望&lt;&gt;0</formula>
    </cfRule>
  </conditionalFormatting>
  <conditionalFormatting sqref="N466">
    <cfRule type="expression" dxfId="308" priority="309" stopIfTrue="1">
      <formula>希望&lt;&gt;0</formula>
    </cfRule>
  </conditionalFormatting>
  <conditionalFormatting sqref="N467">
    <cfRule type="expression" dxfId="307" priority="308" stopIfTrue="1">
      <formula>希望&lt;&gt;0</formula>
    </cfRule>
  </conditionalFormatting>
  <conditionalFormatting sqref="N468">
    <cfRule type="expression" dxfId="306" priority="307" stopIfTrue="1">
      <formula>希望&lt;&gt;0</formula>
    </cfRule>
  </conditionalFormatting>
  <conditionalFormatting sqref="N469">
    <cfRule type="expression" dxfId="305" priority="306" stopIfTrue="1">
      <formula>希望&lt;&gt;0</formula>
    </cfRule>
  </conditionalFormatting>
  <conditionalFormatting sqref="N470">
    <cfRule type="expression" dxfId="304" priority="305" stopIfTrue="1">
      <formula>希望&lt;&gt;0</formula>
    </cfRule>
  </conditionalFormatting>
  <conditionalFormatting sqref="O470:Y470">
    <cfRule type="expression" dxfId="303" priority="304" stopIfTrue="1">
      <formula>$A470&lt;&gt;0</formula>
    </cfRule>
  </conditionalFormatting>
  <conditionalFormatting sqref="N471">
    <cfRule type="expression" dxfId="302" priority="303" stopIfTrue="1">
      <formula>希望&lt;&gt;0</formula>
    </cfRule>
  </conditionalFormatting>
  <conditionalFormatting sqref="N472">
    <cfRule type="expression" dxfId="301" priority="302" stopIfTrue="1">
      <formula>希望&lt;&gt;0</formula>
    </cfRule>
  </conditionalFormatting>
  <conditionalFormatting sqref="N473">
    <cfRule type="expression" dxfId="300" priority="301" stopIfTrue="1">
      <formula>希望&lt;&gt;0</formula>
    </cfRule>
  </conditionalFormatting>
  <conditionalFormatting sqref="N474">
    <cfRule type="expression" dxfId="299" priority="300" stopIfTrue="1">
      <formula>希望&lt;&gt;0</formula>
    </cfRule>
  </conditionalFormatting>
  <conditionalFormatting sqref="N475">
    <cfRule type="expression" dxfId="298" priority="299" stopIfTrue="1">
      <formula>希望&lt;&gt;0</formula>
    </cfRule>
  </conditionalFormatting>
  <conditionalFormatting sqref="N476">
    <cfRule type="expression" dxfId="297" priority="298" stopIfTrue="1">
      <formula>希望&lt;&gt;0</formula>
    </cfRule>
  </conditionalFormatting>
  <conditionalFormatting sqref="N477">
    <cfRule type="expression" dxfId="296" priority="297" stopIfTrue="1">
      <formula>希望&lt;&gt;0</formula>
    </cfRule>
  </conditionalFormatting>
  <conditionalFormatting sqref="N478">
    <cfRule type="expression" dxfId="295" priority="296" stopIfTrue="1">
      <formula>希望&lt;&gt;0</formula>
    </cfRule>
  </conditionalFormatting>
  <conditionalFormatting sqref="N479">
    <cfRule type="expression" dxfId="294" priority="295" stopIfTrue="1">
      <formula>希望&lt;&gt;0</formula>
    </cfRule>
  </conditionalFormatting>
  <conditionalFormatting sqref="O479:Y479">
    <cfRule type="expression" dxfId="293" priority="294" stopIfTrue="1">
      <formula>$A479&lt;&gt;0</formula>
    </cfRule>
  </conditionalFormatting>
  <conditionalFormatting sqref="N480">
    <cfRule type="expression" dxfId="292" priority="293" stopIfTrue="1">
      <formula>希望&lt;&gt;0</formula>
    </cfRule>
  </conditionalFormatting>
  <conditionalFormatting sqref="N481">
    <cfRule type="expression" dxfId="291" priority="292" stopIfTrue="1">
      <formula>希望&lt;&gt;0</formula>
    </cfRule>
  </conditionalFormatting>
  <conditionalFormatting sqref="N482">
    <cfRule type="expression" dxfId="290" priority="291" stopIfTrue="1">
      <formula>希望&lt;&gt;0</formula>
    </cfRule>
  </conditionalFormatting>
  <conditionalFormatting sqref="N483">
    <cfRule type="expression" dxfId="289" priority="290" stopIfTrue="1">
      <formula>希望&lt;&gt;0</formula>
    </cfRule>
  </conditionalFormatting>
  <conditionalFormatting sqref="N484">
    <cfRule type="expression" dxfId="288" priority="289" stopIfTrue="1">
      <formula>希望&lt;&gt;0</formula>
    </cfRule>
  </conditionalFormatting>
  <conditionalFormatting sqref="O484:Y484">
    <cfRule type="expression" dxfId="287" priority="288" stopIfTrue="1">
      <formula>$A484&lt;&gt;0</formula>
    </cfRule>
  </conditionalFormatting>
  <conditionalFormatting sqref="N485">
    <cfRule type="expression" dxfId="286" priority="287" stopIfTrue="1">
      <formula>希望&lt;&gt;0</formula>
    </cfRule>
  </conditionalFormatting>
  <conditionalFormatting sqref="N486">
    <cfRule type="expression" dxfId="285" priority="286" stopIfTrue="1">
      <formula>希望&lt;&gt;0</formula>
    </cfRule>
  </conditionalFormatting>
  <conditionalFormatting sqref="N487">
    <cfRule type="expression" dxfId="284" priority="285" stopIfTrue="1">
      <formula>希望&lt;&gt;0</formula>
    </cfRule>
  </conditionalFormatting>
  <conditionalFormatting sqref="N488">
    <cfRule type="expression" dxfId="283" priority="284" stopIfTrue="1">
      <formula>希望&lt;&gt;0</formula>
    </cfRule>
  </conditionalFormatting>
  <conditionalFormatting sqref="N489">
    <cfRule type="expression" dxfId="282" priority="283" stopIfTrue="1">
      <formula>希望&lt;&gt;0</formula>
    </cfRule>
  </conditionalFormatting>
  <conditionalFormatting sqref="N490">
    <cfRule type="expression" dxfId="281" priority="282" stopIfTrue="1">
      <formula>希望&lt;&gt;0</formula>
    </cfRule>
  </conditionalFormatting>
  <conditionalFormatting sqref="N491">
    <cfRule type="expression" dxfId="280" priority="281" stopIfTrue="1">
      <formula>希望&lt;&gt;0</formula>
    </cfRule>
  </conditionalFormatting>
  <conditionalFormatting sqref="N492">
    <cfRule type="expression" dxfId="279" priority="280" stopIfTrue="1">
      <formula>希望&lt;&gt;0</formula>
    </cfRule>
  </conditionalFormatting>
  <conditionalFormatting sqref="N493">
    <cfRule type="expression" dxfId="278" priority="279" stopIfTrue="1">
      <formula>希望&lt;&gt;0</formula>
    </cfRule>
  </conditionalFormatting>
  <conditionalFormatting sqref="N494">
    <cfRule type="expression" dxfId="277" priority="278" stopIfTrue="1">
      <formula>希望&lt;&gt;0</formula>
    </cfRule>
  </conditionalFormatting>
  <conditionalFormatting sqref="N495">
    <cfRule type="expression" dxfId="276" priority="277" stopIfTrue="1">
      <formula>希望&lt;&gt;0</formula>
    </cfRule>
  </conditionalFormatting>
  <conditionalFormatting sqref="N496">
    <cfRule type="expression" dxfId="275" priority="276" stopIfTrue="1">
      <formula>希望&lt;&gt;0</formula>
    </cfRule>
  </conditionalFormatting>
  <conditionalFormatting sqref="N497">
    <cfRule type="expression" dxfId="274" priority="275" stopIfTrue="1">
      <formula>希望&lt;&gt;0</formula>
    </cfRule>
  </conditionalFormatting>
  <conditionalFormatting sqref="O497:Y497">
    <cfRule type="expression" dxfId="273" priority="274" stopIfTrue="1">
      <formula>$A497&lt;&gt;0</formula>
    </cfRule>
  </conditionalFormatting>
  <conditionalFormatting sqref="N498">
    <cfRule type="expression" dxfId="272" priority="273" stopIfTrue="1">
      <formula>希望&lt;&gt;0</formula>
    </cfRule>
  </conditionalFormatting>
  <conditionalFormatting sqref="N499">
    <cfRule type="expression" dxfId="271" priority="272" stopIfTrue="1">
      <formula>希望&lt;&gt;0</formula>
    </cfRule>
  </conditionalFormatting>
  <conditionalFormatting sqref="N500">
    <cfRule type="expression" dxfId="270" priority="271" stopIfTrue="1">
      <formula>希望&lt;&gt;0</formula>
    </cfRule>
  </conditionalFormatting>
  <conditionalFormatting sqref="N501">
    <cfRule type="expression" dxfId="269" priority="270" stopIfTrue="1">
      <formula>希望&lt;&gt;0</formula>
    </cfRule>
  </conditionalFormatting>
  <conditionalFormatting sqref="N502">
    <cfRule type="expression" dxfId="268" priority="269" stopIfTrue="1">
      <formula>希望&lt;&gt;0</formula>
    </cfRule>
  </conditionalFormatting>
  <conditionalFormatting sqref="N503">
    <cfRule type="expression" dxfId="267" priority="268" stopIfTrue="1">
      <formula>希望&lt;&gt;0</formula>
    </cfRule>
  </conditionalFormatting>
  <conditionalFormatting sqref="N504">
    <cfRule type="expression" dxfId="266" priority="267" stopIfTrue="1">
      <formula>希望&lt;&gt;0</formula>
    </cfRule>
  </conditionalFormatting>
  <conditionalFormatting sqref="N505">
    <cfRule type="expression" dxfId="265" priority="266" stopIfTrue="1">
      <formula>希望&lt;&gt;0</formula>
    </cfRule>
  </conditionalFormatting>
  <conditionalFormatting sqref="N506">
    <cfRule type="expression" dxfId="264" priority="265" stopIfTrue="1">
      <formula>希望&lt;&gt;0</formula>
    </cfRule>
  </conditionalFormatting>
  <conditionalFormatting sqref="N507">
    <cfRule type="expression" dxfId="263" priority="264" stopIfTrue="1">
      <formula>希望&lt;&gt;0</formula>
    </cfRule>
  </conditionalFormatting>
  <conditionalFormatting sqref="N508">
    <cfRule type="expression" dxfId="262" priority="263" stopIfTrue="1">
      <formula>希望&lt;&gt;0</formula>
    </cfRule>
  </conditionalFormatting>
  <conditionalFormatting sqref="N509">
    <cfRule type="expression" dxfId="261" priority="262" stopIfTrue="1">
      <formula>希望&lt;&gt;0</formula>
    </cfRule>
  </conditionalFormatting>
  <conditionalFormatting sqref="N510">
    <cfRule type="expression" dxfId="260" priority="261" stopIfTrue="1">
      <formula>希望&lt;&gt;0</formula>
    </cfRule>
  </conditionalFormatting>
  <conditionalFormatting sqref="O510:Y510">
    <cfRule type="expression" dxfId="259" priority="260" stopIfTrue="1">
      <formula>$A510&lt;&gt;0</formula>
    </cfRule>
  </conditionalFormatting>
  <conditionalFormatting sqref="N511">
    <cfRule type="expression" dxfId="258" priority="259" stopIfTrue="1">
      <formula>希望&lt;&gt;0</formula>
    </cfRule>
  </conditionalFormatting>
  <conditionalFormatting sqref="N512">
    <cfRule type="expression" dxfId="257" priority="258" stopIfTrue="1">
      <formula>希望&lt;&gt;0</formula>
    </cfRule>
  </conditionalFormatting>
  <conditionalFormatting sqref="O512:Y512">
    <cfRule type="expression" dxfId="256" priority="257" stopIfTrue="1">
      <formula>$A512&lt;&gt;0</formula>
    </cfRule>
  </conditionalFormatting>
  <conditionalFormatting sqref="N513">
    <cfRule type="expression" dxfId="255" priority="256" stopIfTrue="1">
      <formula>希望&lt;&gt;0</formula>
    </cfRule>
  </conditionalFormatting>
  <conditionalFormatting sqref="N514">
    <cfRule type="expression" dxfId="254" priority="255" stopIfTrue="1">
      <formula>希望&lt;&gt;0</formula>
    </cfRule>
  </conditionalFormatting>
  <conditionalFormatting sqref="N515">
    <cfRule type="expression" dxfId="253" priority="254" stopIfTrue="1">
      <formula>希望&lt;&gt;0</formula>
    </cfRule>
  </conditionalFormatting>
  <conditionalFormatting sqref="N516">
    <cfRule type="expression" dxfId="252" priority="253" stopIfTrue="1">
      <formula>希望&lt;&gt;0</formula>
    </cfRule>
  </conditionalFormatting>
  <conditionalFormatting sqref="N517">
    <cfRule type="expression" dxfId="251" priority="252" stopIfTrue="1">
      <formula>希望&lt;&gt;0</formula>
    </cfRule>
  </conditionalFormatting>
  <conditionalFormatting sqref="N518">
    <cfRule type="expression" dxfId="250" priority="251" stopIfTrue="1">
      <formula>希望&lt;&gt;0</formula>
    </cfRule>
  </conditionalFormatting>
  <conditionalFormatting sqref="N519">
    <cfRule type="expression" dxfId="249" priority="250" stopIfTrue="1">
      <formula>希望&lt;&gt;0</formula>
    </cfRule>
  </conditionalFormatting>
  <conditionalFormatting sqref="N520">
    <cfRule type="expression" dxfId="248" priority="249" stopIfTrue="1">
      <formula>希望&lt;&gt;0</formula>
    </cfRule>
  </conditionalFormatting>
  <conditionalFormatting sqref="O520:Y520">
    <cfRule type="expression" dxfId="247" priority="248" stopIfTrue="1">
      <formula>$A520&lt;&gt;0</formula>
    </cfRule>
  </conditionalFormatting>
  <conditionalFormatting sqref="N521">
    <cfRule type="expression" dxfId="246" priority="247" stopIfTrue="1">
      <formula>希望&lt;&gt;0</formula>
    </cfRule>
  </conditionalFormatting>
  <conditionalFormatting sqref="N522">
    <cfRule type="expression" dxfId="245" priority="246" stopIfTrue="1">
      <formula>希望&lt;&gt;0</formula>
    </cfRule>
  </conditionalFormatting>
  <conditionalFormatting sqref="N523">
    <cfRule type="expression" dxfId="244" priority="245" stopIfTrue="1">
      <formula>希望&lt;&gt;0</formula>
    </cfRule>
  </conditionalFormatting>
  <conditionalFormatting sqref="N524">
    <cfRule type="expression" dxfId="243" priority="244" stopIfTrue="1">
      <formula>希望&lt;&gt;0</formula>
    </cfRule>
  </conditionalFormatting>
  <conditionalFormatting sqref="N525">
    <cfRule type="expression" dxfId="242" priority="243" stopIfTrue="1">
      <formula>希望&lt;&gt;0</formula>
    </cfRule>
  </conditionalFormatting>
  <conditionalFormatting sqref="N526">
    <cfRule type="expression" dxfId="241" priority="242" stopIfTrue="1">
      <formula>希望&lt;&gt;0</formula>
    </cfRule>
  </conditionalFormatting>
  <conditionalFormatting sqref="N527">
    <cfRule type="expression" dxfId="240" priority="241" stopIfTrue="1">
      <formula>希望&lt;&gt;0</formula>
    </cfRule>
  </conditionalFormatting>
  <conditionalFormatting sqref="O527:Y527">
    <cfRule type="expression" dxfId="239" priority="240" stopIfTrue="1">
      <formula>$A527&lt;&gt;0</formula>
    </cfRule>
  </conditionalFormatting>
  <conditionalFormatting sqref="N528">
    <cfRule type="expression" dxfId="238" priority="239" stopIfTrue="1">
      <formula>希望&lt;&gt;0</formula>
    </cfRule>
  </conditionalFormatting>
  <conditionalFormatting sqref="N529">
    <cfRule type="expression" dxfId="237" priority="238" stopIfTrue="1">
      <formula>希望&lt;&gt;0</formula>
    </cfRule>
  </conditionalFormatting>
  <conditionalFormatting sqref="N530">
    <cfRule type="expression" dxfId="236" priority="237" stopIfTrue="1">
      <formula>希望&lt;&gt;0</formula>
    </cfRule>
  </conditionalFormatting>
  <conditionalFormatting sqref="O530:Y530">
    <cfRule type="expression" dxfId="235" priority="236" stopIfTrue="1">
      <formula>$A530&lt;&gt;0</formula>
    </cfRule>
  </conditionalFormatting>
  <conditionalFormatting sqref="N531">
    <cfRule type="expression" dxfId="234" priority="235" stopIfTrue="1">
      <formula>希望&lt;&gt;0</formula>
    </cfRule>
  </conditionalFormatting>
  <conditionalFormatting sqref="N532">
    <cfRule type="expression" dxfId="233" priority="234" stopIfTrue="1">
      <formula>希望&lt;&gt;0</formula>
    </cfRule>
  </conditionalFormatting>
  <conditionalFormatting sqref="N533">
    <cfRule type="expression" dxfId="232" priority="233" stopIfTrue="1">
      <formula>希望&lt;&gt;0</formula>
    </cfRule>
  </conditionalFormatting>
  <conditionalFormatting sqref="N534">
    <cfRule type="expression" dxfId="231" priority="232" stopIfTrue="1">
      <formula>希望&lt;&gt;0</formula>
    </cfRule>
  </conditionalFormatting>
  <conditionalFormatting sqref="O534:Y534">
    <cfRule type="expression" dxfId="230" priority="231" stopIfTrue="1">
      <formula>$A534&lt;&gt;0</formula>
    </cfRule>
  </conditionalFormatting>
  <conditionalFormatting sqref="N535">
    <cfRule type="expression" dxfId="229" priority="230" stopIfTrue="1">
      <formula>希望&lt;&gt;0</formula>
    </cfRule>
  </conditionalFormatting>
  <conditionalFormatting sqref="N536">
    <cfRule type="expression" dxfId="228" priority="229" stopIfTrue="1">
      <formula>希望&lt;&gt;0</formula>
    </cfRule>
  </conditionalFormatting>
  <conditionalFormatting sqref="N537">
    <cfRule type="expression" dxfId="227" priority="228" stopIfTrue="1">
      <formula>希望&lt;&gt;0</formula>
    </cfRule>
  </conditionalFormatting>
  <conditionalFormatting sqref="N538">
    <cfRule type="expression" dxfId="226" priority="227" stopIfTrue="1">
      <formula>希望&lt;&gt;0</formula>
    </cfRule>
  </conditionalFormatting>
  <conditionalFormatting sqref="N539">
    <cfRule type="expression" dxfId="225" priority="226" stopIfTrue="1">
      <formula>希望&lt;&gt;0</formula>
    </cfRule>
  </conditionalFormatting>
  <conditionalFormatting sqref="N540">
    <cfRule type="expression" dxfId="224" priority="225" stopIfTrue="1">
      <formula>希望&lt;&gt;0</formula>
    </cfRule>
  </conditionalFormatting>
  <conditionalFormatting sqref="N541">
    <cfRule type="expression" dxfId="223" priority="224" stopIfTrue="1">
      <formula>希望&lt;&gt;0</formula>
    </cfRule>
  </conditionalFormatting>
  <conditionalFormatting sqref="O541:Y541">
    <cfRule type="expression" dxfId="222" priority="223" stopIfTrue="1">
      <formula>$A541&lt;&gt;0</formula>
    </cfRule>
  </conditionalFormatting>
  <conditionalFormatting sqref="N542">
    <cfRule type="expression" dxfId="221" priority="222" stopIfTrue="1">
      <formula>希望&lt;&gt;0</formula>
    </cfRule>
  </conditionalFormatting>
  <conditionalFormatting sqref="N543">
    <cfRule type="expression" dxfId="220" priority="221" stopIfTrue="1">
      <formula>希望&lt;&gt;0</formula>
    </cfRule>
  </conditionalFormatting>
  <conditionalFormatting sqref="N544">
    <cfRule type="expression" dxfId="219" priority="220" stopIfTrue="1">
      <formula>希望&lt;&gt;0</formula>
    </cfRule>
  </conditionalFormatting>
  <conditionalFormatting sqref="N545">
    <cfRule type="expression" dxfId="218" priority="219" stopIfTrue="1">
      <formula>希望&lt;&gt;0</formula>
    </cfRule>
  </conditionalFormatting>
  <conditionalFormatting sqref="N546">
    <cfRule type="expression" dxfId="217" priority="218" stopIfTrue="1">
      <formula>希望&lt;&gt;0</formula>
    </cfRule>
  </conditionalFormatting>
  <conditionalFormatting sqref="N547">
    <cfRule type="expression" dxfId="216" priority="217" stopIfTrue="1">
      <formula>希望&lt;&gt;0</formula>
    </cfRule>
  </conditionalFormatting>
  <conditionalFormatting sqref="N548">
    <cfRule type="expression" dxfId="215" priority="216" stopIfTrue="1">
      <formula>希望&lt;&gt;0</formula>
    </cfRule>
  </conditionalFormatting>
  <conditionalFormatting sqref="N549">
    <cfRule type="expression" dxfId="214" priority="215" stopIfTrue="1">
      <formula>希望&lt;&gt;0</formula>
    </cfRule>
  </conditionalFormatting>
  <conditionalFormatting sqref="N550">
    <cfRule type="expression" dxfId="213" priority="214" stopIfTrue="1">
      <formula>希望&lt;&gt;0</formula>
    </cfRule>
  </conditionalFormatting>
  <conditionalFormatting sqref="N551">
    <cfRule type="expression" dxfId="212" priority="213" stopIfTrue="1">
      <formula>希望&lt;&gt;0</formula>
    </cfRule>
  </conditionalFormatting>
  <conditionalFormatting sqref="O551:Y551">
    <cfRule type="expression" dxfId="211" priority="212" stopIfTrue="1">
      <formula>$A551&lt;&gt;0</formula>
    </cfRule>
  </conditionalFormatting>
  <conditionalFormatting sqref="N552">
    <cfRule type="expression" dxfId="210" priority="211" stopIfTrue="1">
      <formula>希望&lt;&gt;0</formula>
    </cfRule>
  </conditionalFormatting>
  <conditionalFormatting sqref="N553">
    <cfRule type="expression" dxfId="209" priority="210" stopIfTrue="1">
      <formula>希望&lt;&gt;0</formula>
    </cfRule>
  </conditionalFormatting>
  <conditionalFormatting sqref="N554">
    <cfRule type="expression" dxfId="208" priority="209" stopIfTrue="1">
      <formula>希望&lt;&gt;0</formula>
    </cfRule>
  </conditionalFormatting>
  <conditionalFormatting sqref="N555">
    <cfRule type="expression" dxfId="207" priority="208" stopIfTrue="1">
      <formula>希望&lt;&gt;0</formula>
    </cfRule>
  </conditionalFormatting>
  <conditionalFormatting sqref="N556">
    <cfRule type="expression" dxfId="206" priority="207" stopIfTrue="1">
      <formula>希望&lt;&gt;0</formula>
    </cfRule>
  </conditionalFormatting>
  <conditionalFormatting sqref="N557">
    <cfRule type="expression" dxfId="205" priority="206" stopIfTrue="1">
      <formula>希望&lt;&gt;0</formula>
    </cfRule>
  </conditionalFormatting>
  <conditionalFormatting sqref="N558">
    <cfRule type="expression" dxfId="204" priority="205" stopIfTrue="1">
      <formula>希望&lt;&gt;0</formula>
    </cfRule>
  </conditionalFormatting>
  <conditionalFormatting sqref="O558:Y558">
    <cfRule type="expression" dxfId="203" priority="204" stopIfTrue="1">
      <formula>$A558&lt;&gt;0</formula>
    </cfRule>
  </conditionalFormatting>
  <conditionalFormatting sqref="N559">
    <cfRule type="expression" dxfId="202" priority="203" stopIfTrue="1">
      <formula>希望&lt;&gt;0</formula>
    </cfRule>
  </conditionalFormatting>
  <conditionalFormatting sqref="N560">
    <cfRule type="expression" dxfId="201" priority="202" stopIfTrue="1">
      <formula>希望&lt;&gt;0</formula>
    </cfRule>
  </conditionalFormatting>
  <conditionalFormatting sqref="N561">
    <cfRule type="expression" dxfId="200" priority="201" stopIfTrue="1">
      <formula>希望&lt;&gt;0</formula>
    </cfRule>
  </conditionalFormatting>
  <conditionalFormatting sqref="N562">
    <cfRule type="expression" dxfId="199" priority="200" stopIfTrue="1">
      <formula>希望&lt;&gt;0</formula>
    </cfRule>
  </conditionalFormatting>
  <conditionalFormatting sqref="N563">
    <cfRule type="expression" dxfId="198" priority="199" stopIfTrue="1">
      <formula>希望&lt;&gt;0</formula>
    </cfRule>
  </conditionalFormatting>
  <conditionalFormatting sqref="O563:Y563">
    <cfRule type="expression" dxfId="197" priority="198" stopIfTrue="1">
      <formula>$A563&lt;&gt;0</formula>
    </cfRule>
  </conditionalFormatting>
  <conditionalFormatting sqref="N566">
    <cfRule type="expression" dxfId="196" priority="197" stopIfTrue="1">
      <formula>希望&lt;&gt;0</formula>
    </cfRule>
  </conditionalFormatting>
  <conditionalFormatting sqref="N567">
    <cfRule type="expression" dxfId="195" priority="196" stopIfTrue="1">
      <formula>希望&lt;&gt;0</formula>
    </cfRule>
  </conditionalFormatting>
  <conditionalFormatting sqref="N568">
    <cfRule type="expression" dxfId="194" priority="195" stopIfTrue="1">
      <formula>希望&lt;&gt;0</formula>
    </cfRule>
  </conditionalFormatting>
  <conditionalFormatting sqref="N569">
    <cfRule type="expression" dxfId="193" priority="194" stopIfTrue="1">
      <formula>希望&lt;&gt;0</formula>
    </cfRule>
  </conditionalFormatting>
  <conditionalFormatting sqref="O569:Y569">
    <cfRule type="expression" dxfId="192" priority="193" stopIfTrue="1">
      <formula>$A569&lt;&gt;0</formula>
    </cfRule>
  </conditionalFormatting>
  <conditionalFormatting sqref="N570">
    <cfRule type="expression" dxfId="191" priority="192" stopIfTrue="1">
      <formula>希望&lt;&gt;0</formula>
    </cfRule>
  </conditionalFormatting>
  <conditionalFormatting sqref="N571">
    <cfRule type="expression" dxfId="190" priority="191" stopIfTrue="1">
      <formula>希望&lt;&gt;0</formula>
    </cfRule>
  </conditionalFormatting>
  <conditionalFormatting sqref="N572">
    <cfRule type="expression" dxfId="189" priority="190" stopIfTrue="1">
      <formula>希望&lt;&gt;0</formula>
    </cfRule>
  </conditionalFormatting>
  <conditionalFormatting sqref="N573">
    <cfRule type="expression" dxfId="188" priority="189" stopIfTrue="1">
      <formula>希望&lt;&gt;0</formula>
    </cfRule>
  </conditionalFormatting>
  <conditionalFormatting sqref="N574">
    <cfRule type="expression" dxfId="187" priority="188" stopIfTrue="1">
      <formula>希望&lt;&gt;0</formula>
    </cfRule>
  </conditionalFormatting>
  <conditionalFormatting sqref="N575">
    <cfRule type="expression" dxfId="186" priority="187" stopIfTrue="1">
      <formula>希望&lt;&gt;0</formula>
    </cfRule>
  </conditionalFormatting>
  <conditionalFormatting sqref="O575:Y575">
    <cfRule type="expression" dxfId="185" priority="186" stopIfTrue="1">
      <formula>$A575&lt;&gt;0</formula>
    </cfRule>
  </conditionalFormatting>
  <conditionalFormatting sqref="N576">
    <cfRule type="expression" dxfId="184" priority="185" stopIfTrue="1">
      <formula>希望&lt;&gt;0</formula>
    </cfRule>
  </conditionalFormatting>
  <conditionalFormatting sqref="N577">
    <cfRule type="expression" dxfId="183" priority="184" stopIfTrue="1">
      <formula>希望&lt;&gt;0</formula>
    </cfRule>
  </conditionalFormatting>
  <conditionalFormatting sqref="N578">
    <cfRule type="expression" dxfId="182" priority="183" stopIfTrue="1">
      <formula>希望&lt;&gt;0</formula>
    </cfRule>
  </conditionalFormatting>
  <conditionalFormatting sqref="N579">
    <cfRule type="expression" dxfId="181" priority="182" stopIfTrue="1">
      <formula>希望&lt;&gt;0</formula>
    </cfRule>
  </conditionalFormatting>
  <conditionalFormatting sqref="N580">
    <cfRule type="expression" dxfId="180" priority="181" stopIfTrue="1">
      <formula>希望&lt;&gt;0</formula>
    </cfRule>
  </conditionalFormatting>
  <conditionalFormatting sqref="N581">
    <cfRule type="expression" dxfId="179" priority="180" stopIfTrue="1">
      <formula>希望&lt;&gt;0</formula>
    </cfRule>
  </conditionalFormatting>
  <conditionalFormatting sqref="O581:Y581">
    <cfRule type="expression" dxfId="178" priority="179" stopIfTrue="1">
      <formula>$A581&lt;&gt;0</formula>
    </cfRule>
  </conditionalFormatting>
  <conditionalFormatting sqref="N582">
    <cfRule type="expression" dxfId="177" priority="178" stopIfTrue="1">
      <formula>希望&lt;&gt;0</formula>
    </cfRule>
  </conditionalFormatting>
  <conditionalFormatting sqref="N583">
    <cfRule type="expression" dxfId="176" priority="177" stopIfTrue="1">
      <formula>希望&lt;&gt;0</formula>
    </cfRule>
  </conditionalFormatting>
  <conditionalFormatting sqref="N584">
    <cfRule type="expression" dxfId="175" priority="176" stopIfTrue="1">
      <formula>希望&lt;&gt;0</formula>
    </cfRule>
  </conditionalFormatting>
  <conditionalFormatting sqref="N585">
    <cfRule type="expression" dxfId="174" priority="175" stopIfTrue="1">
      <formula>希望&lt;&gt;0</formula>
    </cfRule>
  </conditionalFormatting>
  <conditionalFormatting sqref="N586">
    <cfRule type="expression" dxfId="173" priority="174" stopIfTrue="1">
      <formula>希望&lt;&gt;0</formula>
    </cfRule>
  </conditionalFormatting>
  <conditionalFormatting sqref="O586:Y586">
    <cfRule type="expression" dxfId="172" priority="173" stopIfTrue="1">
      <formula>$A586&lt;&gt;0</formula>
    </cfRule>
  </conditionalFormatting>
  <conditionalFormatting sqref="N587">
    <cfRule type="expression" dxfId="171" priority="172" stopIfTrue="1">
      <formula>希望&lt;&gt;0</formula>
    </cfRule>
  </conditionalFormatting>
  <conditionalFormatting sqref="N588">
    <cfRule type="expression" dxfId="170" priority="171" stopIfTrue="1">
      <formula>希望&lt;&gt;0</formula>
    </cfRule>
  </conditionalFormatting>
  <conditionalFormatting sqref="N589">
    <cfRule type="expression" dxfId="169" priority="170" stopIfTrue="1">
      <formula>希望&lt;&gt;0</formula>
    </cfRule>
  </conditionalFormatting>
  <conditionalFormatting sqref="N590">
    <cfRule type="expression" dxfId="168" priority="169" stopIfTrue="1">
      <formula>希望&lt;&gt;0</formula>
    </cfRule>
  </conditionalFormatting>
  <conditionalFormatting sqref="N591">
    <cfRule type="expression" dxfId="167" priority="168" stopIfTrue="1">
      <formula>希望&lt;&gt;0</formula>
    </cfRule>
  </conditionalFormatting>
  <conditionalFormatting sqref="N592">
    <cfRule type="expression" dxfId="166" priority="167" stopIfTrue="1">
      <formula>希望&lt;&gt;0</formula>
    </cfRule>
  </conditionalFormatting>
  <conditionalFormatting sqref="O592:Y592">
    <cfRule type="expression" dxfId="165" priority="166" stopIfTrue="1">
      <formula>$A592&lt;&gt;0</formula>
    </cfRule>
  </conditionalFormatting>
  <conditionalFormatting sqref="N593">
    <cfRule type="expression" dxfId="164" priority="165" stopIfTrue="1">
      <formula>希望&lt;&gt;0</formula>
    </cfRule>
  </conditionalFormatting>
  <conditionalFormatting sqref="N594">
    <cfRule type="expression" dxfId="163" priority="164" stopIfTrue="1">
      <formula>希望&lt;&gt;0</formula>
    </cfRule>
  </conditionalFormatting>
  <conditionalFormatting sqref="N595">
    <cfRule type="expression" dxfId="162" priority="163" stopIfTrue="1">
      <formula>希望&lt;&gt;0</formula>
    </cfRule>
  </conditionalFormatting>
  <conditionalFormatting sqref="N596">
    <cfRule type="expression" dxfId="161" priority="162" stopIfTrue="1">
      <formula>希望&lt;&gt;0</formula>
    </cfRule>
  </conditionalFormatting>
  <conditionalFormatting sqref="O596:Y596">
    <cfRule type="expression" dxfId="160" priority="161" stopIfTrue="1">
      <formula>$A596&lt;&gt;0</formula>
    </cfRule>
  </conditionalFormatting>
  <conditionalFormatting sqref="N597">
    <cfRule type="expression" dxfId="159" priority="160" stopIfTrue="1">
      <formula>希望&lt;&gt;0</formula>
    </cfRule>
  </conditionalFormatting>
  <conditionalFormatting sqref="N598">
    <cfRule type="expression" dxfId="158" priority="159" stopIfTrue="1">
      <formula>希望&lt;&gt;0</formula>
    </cfRule>
  </conditionalFormatting>
  <conditionalFormatting sqref="N599">
    <cfRule type="expression" dxfId="157" priority="158" stopIfTrue="1">
      <formula>希望&lt;&gt;0</formula>
    </cfRule>
  </conditionalFormatting>
  <conditionalFormatting sqref="N600">
    <cfRule type="expression" dxfId="156" priority="157" stopIfTrue="1">
      <formula>希望&lt;&gt;0</formula>
    </cfRule>
  </conditionalFormatting>
  <conditionalFormatting sqref="O600:Y600">
    <cfRule type="expression" dxfId="155" priority="156" stopIfTrue="1">
      <formula>$A600&lt;&gt;0</formula>
    </cfRule>
  </conditionalFormatting>
  <conditionalFormatting sqref="N601">
    <cfRule type="expression" dxfId="154" priority="155" stopIfTrue="1">
      <formula>希望&lt;&gt;0</formula>
    </cfRule>
  </conditionalFormatting>
  <conditionalFormatting sqref="N602">
    <cfRule type="expression" dxfId="153" priority="154" stopIfTrue="1">
      <formula>希望&lt;&gt;0</formula>
    </cfRule>
  </conditionalFormatting>
  <conditionalFormatting sqref="N603">
    <cfRule type="expression" dxfId="152" priority="153" stopIfTrue="1">
      <formula>希望&lt;&gt;0</formula>
    </cfRule>
  </conditionalFormatting>
  <conditionalFormatting sqref="N604">
    <cfRule type="expression" dxfId="151" priority="152" stopIfTrue="1">
      <formula>希望&lt;&gt;0</formula>
    </cfRule>
  </conditionalFormatting>
  <conditionalFormatting sqref="N605">
    <cfRule type="expression" dxfId="150" priority="151" stopIfTrue="1">
      <formula>希望&lt;&gt;0</formula>
    </cfRule>
  </conditionalFormatting>
  <conditionalFormatting sqref="O605:Y605">
    <cfRule type="expression" dxfId="149" priority="150" stopIfTrue="1">
      <formula>$A605&lt;&gt;0</formula>
    </cfRule>
  </conditionalFormatting>
  <conditionalFormatting sqref="N606">
    <cfRule type="expression" dxfId="148" priority="149" stopIfTrue="1">
      <formula>希望&lt;&gt;0</formula>
    </cfRule>
  </conditionalFormatting>
  <conditionalFormatting sqref="N607">
    <cfRule type="expression" dxfId="147" priority="148" stopIfTrue="1">
      <formula>希望&lt;&gt;0</formula>
    </cfRule>
  </conditionalFormatting>
  <conditionalFormatting sqref="N608">
    <cfRule type="expression" dxfId="146" priority="147" stopIfTrue="1">
      <formula>希望&lt;&gt;0</formula>
    </cfRule>
  </conditionalFormatting>
  <conditionalFormatting sqref="N609">
    <cfRule type="expression" dxfId="145" priority="146" stopIfTrue="1">
      <formula>希望&lt;&gt;0</formula>
    </cfRule>
  </conditionalFormatting>
  <conditionalFormatting sqref="O609:Y609">
    <cfRule type="expression" dxfId="144" priority="145" stopIfTrue="1">
      <formula>$A609&lt;&gt;0</formula>
    </cfRule>
  </conditionalFormatting>
  <conditionalFormatting sqref="N610">
    <cfRule type="expression" dxfId="143" priority="144" stopIfTrue="1">
      <formula>希望&lt;&gt;0</formula>
    </cfRule>
  </conditionalFormatting>
  <conditionalFormatting sqref="N611">
    <cfRule type="expression" dxfId="142" priority="143" stopIfTrue="1">
      <formula>希望&lt;&gt;0</formula>
    </cfRule>
  </conditionalFormatting>
  <conditionalFormatting sqref="O611:Y611">
    <cfRule type="expression" dxfId="141" priority="142" stopIfTrue="1">
      <formula>$A611&lt;&gt;0</formula>
    </cfRule>
  </conditionalFormatting>
  <conditionalFormatting sqref="N612">
    <cfRule type="expression" dxfId="140" priority="141" stopIfTrue="1">
      <formula>希望&lt;&gt;0</formula>
    </cfRule>
  </conditionalFormatting>
  <conditionalFormatting sqref="N613">
    <cfRule type="expression" dxfId="139" priority="140" stopIfTrue="1">
      <formula>希望&lt;&gt;0</formula>
    </cfRule>
  </conditionalFormatting>
  <conditionalFormatting sqref="N614">
    <cfRule type="expression" dxfId="138" priority="139" stopIfTrue="1">
      <formula>希望&lt;&gt;0</formula>
    </cfRule>
  </conditionalFormatting>
  <conditionalFormatting sqref="N615">
    <cfRule type="expression" dxfId="137" priority="138" stopIfTrue="1">
      <formula>希望&lt;&gt;0</formula>
    </cfRule>
  </conditionalFormatting>
  <conditionalFormatting sqref="N616">
    <cfRule type="expression" dxfId="136" priority="137" stopIfTrue="1">
      <formula>希望&lt;&gt;0</formula>
    </cfRule>
  </conditionalFormatting>
  <conditionalFormatting sqref="N617">
    <cfRule type="expression" dxfId="135" priority="136" stopIfTrue="1">
      <formula>希望&lt;&gt;0</formula>
    </cfRule>
  </conditionalFormatting>
  <conditionalFormatting sqref="N618">
    <cfRule type="expression" dxfId="134" priority="135" stopIfTrue="1">
      <formula>希望&lt;&gt;0</formula>
    </cfRule>
  </conditionalFormatting>
  <conditionalFormatting sqref="O618:Y618">
    <cfRule type="expression" dxfId="133" priority="134" stopIfTrue="1">
      <formula>$A618&lt;&gt;0</formula>
    </cfRule>
  </conditionalFormatting>
  <conditionalFormatting sqref="N619">
    <cfRule type="expression" dxfId="132" priority="133" stopIfTrue="1">
      <formula>希望&lt;&gt;0</formula>
    </cfRule>
  </conditionalFormatting>
  <conditionalFormatting sqref="N620">
    <cfRule type="expression" dxfId="131" priority="132" stopIfTrue="1">
      <formula>希望&lt;&gt;0</formula>
    </cfRule>
  </conditionalFormatting>
  <conditionalFormatting sqref="O620:Y620">
    <cfRule type="expression" dxfId="130" priority="131" stopIfTrue="1">
      <formula>$A620&lt;&gt;0</formula>
    </cfRule>
  </conditionalFormatting>
  <conditionalFormatting sqref="N621">
    <cfRule type="expression" dxfId="129" priority="130" stopIfTrue="1">
      <formula>希望&lt;&gt;0</formula>
    </cfRule>
  </conditionalFormatting>
  <conditionalFormatting sqref="N622">
    <cfRule type="expression" dxfId="128" priority="129" stopIfTrue="1">
      <formula>希望&lt;&gt;0</formula>
    </cfRule>
  </conditionalFormatting>
  <conditionalFormatting sqref="N623">
    <cfRule type="expression" dxfId="127" priority="128" stopIfTrue="1">
      <formula>希望&lt;&gt;0</formula>
    </cfRule>
  </conditionalFormatting>
  <conditionalFormatting sqref="O623:Y623">
    <cfRule type="expression" dxfId="126" priority="127" stopIfTrue="1">
      <formula>$A623&lt;&gt;0</formula>
    </cfRule>
  </conditionalFormatting>
  <conditionalFormatting sqref="N624">
    <cfRule type="expression" dxfId="125" priority="126" stopIfTrue="1">
      <formula>希望&lt;&gt;0</formula>
    </cfRule>
  </conditionalFormatting>
  <conditionalFormatting sqref="N625">
    <cfRule type="expression" dxfId="124" priority="125" stopIfTrue="1">
      <formula>希望&lt;&gt;0</formula>
    </cfRule>
  </conditionalFormatting>
  <conditionalFormatting sqref="O625:Y625">
    <cfRule type="expression" dxfId="123" priority="124" stopIfTrue="1">
      <formula>$A625&lt;&gt;0</formula>
    </cfRule>
  </conditionalFormatting>
  <conditionalFormatting sqref="N626">
    <cfRule type="expression" dxfId="122" priority="123" stopIfTrue="1">
      <formula>希望&lt;&gt;0</formula>
    </cfRule>
  </conditionalFormatting>
  <conditionalFormatting sqref="N627">
    <cfRule type="expression" dxfId="121" priority="122" stopIfTrue="1">
      <formula>希望&lt;&gt;0</formula>
    </cfRule>
  </conditionalFormatting>
  <conditionalFormatting sqref="N628">
    <cfRule type="expression" dxfId="120" priority="121" stopIfTrue="1">
      <formula>希望&lt;&gt;0</formula>
    </cfRule>
  </conditionalFormatting>
  <conditionalFormatting sqref="N629">
    <cfRule type="expression" dxfId="119" priority="120" stopIfTrue="1">
      <formula>希望&lt;&gt;0</formula>
    </cfRule>
  </conditionalFormatting>
  <conditionalFormatting sqref="O629:Y629">
    <cfRule type="expression" dxfId="118" priority="119" stopIfTrue="1">
      <formula>$A629&lt;&gt;0</formula>
    </cfRule>
  </conditionalFormatting>
  <conditionalFormatting sqref="N630">
    <cfRule type="expression" dxfId="117" priority="118" stopIfTrue="1">
      <formula>希望&lt;&gt;0</formula>
    </cfRule>
  </conditionalFormatting>
  <conditionalFormatting sqref="N631">
    <cfRule type="expression" dxfId="116" priority="117" stopIfTrue="1">
      <formula>希望&lt;&gt;0</formula>
    </cfRule>
  </conditionalFormatting>
  <conditionalFormatting sqref="N632">
    <cfRule type="expression" dxfId="115" priority="116" stopIfTrue="1">
      <formula>希望&lt;&gt;0</formula>
    </cfRule>
  </conditionalFormatting>
  <conditionalFormatting sqref="N633">
    <cfRule type="expression" dxfId="114" priority="115" stopIfTrue="1">
      <formula>希望&lt;&gt;0</formula>
    </cfRule>
  </conditionalFormatting>
  <conditionalFormatting sqref="N634">
    <cfRule type="expression" dxfId="113" priority="114" stopIfTrue="1">
      <formula>希望&lt;&gt;0</formula>
    </cfRule>
  </conditionalFormatting>
  <conditionalFormatting sqref="N635">
    <cfRule type="expression" dxfId="112" priority="113" stopIfTrue="1">
      <formula>希望&lt;&gt;0</formula>
    </cfRule>
  </conditionalFormatting>
  <conditionalFormatting sqref="N636">
    <cfRule type="expression" dxfId="111" priority="112" stopIfTrue="1">
      <formula>希望&lt;&gt;0</formula>
    </cfRule>
  </conditionalFormatting>
  <conditionalFormatting sqref="N637">
    <cfRule type="expression" dxfId="110" priority="111" stopIfTrue="1">
      <formula>希望&lt;&gt;0</formula>
    </cfRule>
  </conditionalFormatting>
  <conditionalFormatting sqref="N638">
    <cfRule type="expression" dxfId="109" priority="110" stopIfTrue="1">
      <formula>希望&lt;&gt;0</formula>
    </cfRule>
  </conditionalFormatting>
  <conditionalFormatting sqref="O638:Y638">
    <cfRule type="expression" dxfId="108" priority="109" stopIfTrue="1">
      <formula>$A638&lt;&gt;0</formula>
    </cfRule>
  </conditionalFormatting>
  <conditionalFormatting sqref="N639">
    <cfRule type="expression" dxfId="107" priority="108" stopIfTrue="1">
      <formula>希望&lt;&gt;0</formula>
    </cfRule>
  </conditionalFormatting>
  <conditionalFormatting sqref="N640">
    <cfRule type="expression" dxfId="106" priority="107" stopIfTrue="1">
      <formula>希望&lt;&gt;0</formula>
    </cfRule>
  </conditionalFormatting>
  <conditionalFormatting sqref="N641">
    <cfRule type="expression" dxfId="105" priority="106" stopIfTrue="1">
      <formula>希望&lt;&gt;0</formula>
    </cfRule>
  </conditionalFormatting>
  <conditionalFormatting sqref="O641:Y641">
    <cfRule type="expression" dxfId="104" priority="105" stopIfTrue="1">
      <formula>$A641&lt;&gt;0</formula>
    </cfRule>
  </conditionalFormatting>
  <conditionalFormatting sqref="N642">
    <cfRule type="expression" dxfId="103" priority="104" stopIfTrue="1">
      <formula>希望&lt;&gt;0</formula>
    </cfRule>
  </conditionalFormatting>
  <conditionalFormatting sqref="N643">
    <cfRule type="expression" dxfId="102" priority="103" stopIfTrue="1">
      <formula>希望&lt;&gt;0</formula>
    </cfRule>
  </conditionalFormatting>
  <conditionalFormatting sqref="N644">
    <cfRule type="expression" dxfId="101" priority="102" stopIfTrue="1">
      <formula>希望&lt;&gt;0</formula>
    </cfRule>
  </conditionalFormatting>
  <conditionalFormatting sqref="O644:Y644">
    <cfRule type="expression" dxfId="100" priority="101" stopIfTrue="1">
      <formula>$A644&lt;&gt;0</formula>
    </cfRule>
  </conditionalFormatting>
  <conditionalFormatting sqref="N645">
    <cfRule type="expression" dxfId="99" priority="100" stopIfTrue="1">
      <formula>希望&lt;&gt;0</formula>
    </cfRule>
  </conditionalFormatting>
  <conditionalFormatting sqref="N646">
    <cfRule type="expression" dxfId="98" priority="99" stopIfTrue="1">
      <formula>希望&lt;&gt;0</formula>
    </cfRule>
  </conditionalFormatting>
  <conditionalFormatting sqref="O646:Y646">
    <cfRule type="expression" dxfId="97" priority="98" stopIfTrue="1">
      <formula>$A646&lt;&gt;0</formula>
    </cfRule>
  </conditionalFormatting>
  <conditionalFormatting sqref="N647">
    <cfRule type="expression" dxfId="96" priority="97" stopIfTrue="1">
      <formula>希望&lt;&gt;0</formula>
    </cfRule>
  </conditionalFormatting>
  <conditionalFormatting sqref="N648">
    <cfRule type="expression" dxfId="95" priority="96" stopIfTrue="1">
      <formula>希望&lt;&gt;0</formula>
    </cfRule>
  </conditionalFormatting>
  <conditionalFormatting sqref="N649">
    <cfRule type="expression" dxfId="94" priority="95" stopIfTrue="1">
      <formula>希望&lt;&gt;0</formula>
    </cfRule>
  </conditionalFormatting>
  <conditionalFormatting sqref="N650">
    <cfRule type="expression" dxfId="93" priority="94" stopIfTrue="1">
      <formula>希望&lt;&gt;0</formula>
    </cfRule>
  </conditionalFormatting>
  <conditionalFormatting sqref="N651">
    <cfRule type="expression" dxfId="92" priority="93" stopIfTrue="1">
      <formula>希望&lt;&gt;0</formula>
    </cfRule>
  </conditionalFormatting>
  <conditionalFormatting sqref="O651:Y651">
    <cfRule type="expression" dxfId="91" priority="92" stopIfTrue="1">
      <formula>$A651&lt;&gt;0</formula>
    </cfRule>
  </conditionalFormatting>
  <conditionalFormatting sqref="N652">
    <cfRule type="expression" dxfId="90" priority="91" stopIfTrue="1">
      <formula>希望&lt;&gt;0</formula>
    </cfRule>
  </conditionalFormatting>
  <conditionalFormatting sqref="N653">
    <cfRule type="expression" dxfId="89" priority="90" stopIfTrue="1">
      <formula>希望&lt;&gt;0</formula>
    </cfRule>
  </conditionalFormatting>
  <conditionalFormatting sqref="N654">
    <cfRule type="expression" dxfId="88" priority="89" stopIfTrue="1">
      <formula>希望&lt;&gt;0</formula>
    </cfRule>
  </conditionalFormatting>
  <conditionalFormatting sqref="N655">
    <cfRule type="expression" dxfId="87" priority="88" stopIfTrue="1">
      <formula>希望&lt;&gt;0</formula>
    </cfRule>
  </conditionalFormatting>
  <conditionalFormatting sqref="N656">
    <cfRule type="expression" dxfId="86" priority="87" stopIfTrue="1">
      <formula>希望&lt;&gt;0</formula>
    </cfRule>
  </conditionalFormatting>
  <conditionalFormatting sqref="N657">
    <cfRule type="expression" dxfId="85" priority="86" stopIfTrue="1">
      <formula>希望&lt;&gt;0</formula>
    </cfRule>
  </conditionalFormatting>
  <conditionalFormatting sqref="N658">
    <cfRule type="expression" dxfId="84" priority="85" stopIfTrue="1">
      <formula>希望&lt;&gt;0</formula>
    </cfRule>
  </conditionalFormatting>
  <conditionalFormatting sqref="N659">
    <cfRule type="expression" dxfId="83" priority="84" stopIfTrue="1">
      <formula>希望&lt;&gt;0</formula>
    </cfRule>
  </conditionalFormatting>
  <conditionalFormatting sqref="N660">
    <cfRule type="expression" dxfId="82" priority="83" stopIfTrue="1">
      <formula>希望&lt;&gt;0</formula>
    </cfRule>
  </conditionalFormatting>
  <conditionalFormatting sqref="N661">
    <cfRule type="expression" dxfId="81" priority="82" stopIfTrue="1">
      <formula>希望&lt;&gt;0</formula>
    </cfRule>
  </conditionalFormatting>
  <conditionalFormatting sqref="O661:Y661">
    <cfRule type="expression" dxfId="80" priority="81" stopIfTrue="1">
      <formula>$A661&lt;&gt;0</formula>
    </cfRule>
  </conditionalFormatting>
  <conditionalFormatting sqref="N662">
    <cfRule type="expression" dxfId="79" priority="80" stopIfTrue="1">
      <formula>希望&lt;&gt;0</formula>
    </cfRule>
  </conditionalFormatting>
  <conditionalFormatting sqref="N663">
    <cfRule type="expression" dxfId="78" priority="79" stopIfTrue="1">
      <formula>希望&lt;&gt;0</formula>
    </cfRule>
  </conditionalFormatting>
  <conditionalFormatting sqref="O663:Y663">
    <cfRule type="expression" dxfId="77" priority="78" stopIfTrue="1">
      <formula>$A663&lt;&gt;0</formula>
    </cfRule>
  </conditionalFormatting>
  <conditionalFormatting sqref="N664">
    <cfRule type="expression" dxfId="76" priority="77" stopIfTrue="1">
      <formula>希望&lt;&gt;0</formula>
    </cfRule>
  </conditionalFormatting>
  <conditionalFormatting sqref="N665">
    <cfRule type="expression" dxfId="75" priority="76" stopIfTrue="1">
      <formula>希望&lt;&gt;0</formula>
    </cfRule>
  </conditionalFormatting>
  <conditionalFormatting sqref="O665:Y665">
    <cfRule type="expression" dxfId="74" priority="75" stopIfTrue="1">
      <formula>$A665&lt;&gt;0</formula>
    </cfRule>
  </conditionalFormatting>
  <conditionalFormatting sqref="N666">
    <cfRule type="expression" dxfId="73" priority="74" stopIfTrue="1">
      <formula>希望&lt;&gt;0</formula>
    </cfRule>
  </conditionalFormatting>
  <conditionalFormatting sqref="N667">
    <cfRule type="expression" dxfId="72" priority="73" stopIfTrue="1">
      <formula>希望&lt;&gt;0</formula>
    </cfRule>
  </conditionalFormatting>
  <conditionalFormatting sqref="N668">
    <cfRule type="expression" dxfId="71" priority="72" stopIfTrue="1">
      <formula>希望&lt;&gt;0</formula>
    </cfRule>
  </conditionalFormatting>
  <conditionalFormatting sqref="O668:Y668">
    <cfRule type="expression" dxfId="70" priority="71" stopIfTrue="1">
      <formula>$A668&lt;&gt;0</formula>
    </cfRule>
  </conditionalFormatting>
  <conditionalFormatting sqref="N669">
    <cfRule type="expression" dxfId="69" priority="70" stopIfTrue="1">
      <formula>希望&lt;&gt;0</formula>
    </cfRule>
  </conditionalFormatting>
  <conditionalFormatting sqref="N670">
    <cfRule type="expression" dxfId="68" priority="69" stopIfTrue="1">
      <formula>希望&lt;&gt;0</formula>
    </cfRule>
  </conditionalFormatting>
  <conditionalFormatting sqref="N671">
    <cfRule type="expression" dxfId="67" priority="68" stopIfTrue="1">
      <formula>希望&lt;&gt;0</formula>
    </cfRule>
  </conditionalFormatting>
  <conditionalFormatting sqref="N672">
    <cfRule type="expression" dxfId="66" priority="67" stopIfTrue="1">
      <formula>希望&lt;&gt;0</formula>
    </cfRule>
  </conditionalFormatting>
  <conditionalFormatting sqref="N673">
    <cfRule type="expression" dxfId="65" priority="66" stopIfTrue="1">
      <formula>希望&lt;&gt;0</formula>
    </cfRule>
  </conditionalFormatting>
  <conditionalFormatting sqref="N674">
    <cfRule type="expression" dxfId="64" priority="65" stopIfTrue="1">
      <formula>希望&lt;&gt;0</formula>
    </cfRule>
  </conditionalFormatting>
  <conditionalFormatting sqref="O674:Y674">
    <cfRule type="expression" dxfId="63" priority="64" stopIfTrue="1">
      <formula>$A674&lt;&gt;0</formula>
    </cfRule>
  </conditionalFormatting>
  <conditionalFormatting sqref="N675">
    <cfRule type="expression" dxfId="62" priority="63" stopIfTrue="1">
      <formula>希望&lt;&gt;0</formula>
    </cfRule>
  </conditionalFormatting>
  <conditionalFormatting sqref="N676">
    <cfRule type="expression" dxfId="61" priority="62" stopIfTrue="1">
      <formula>希望&lt;&gt;0</formula>
    </cfRule>
  </conditionalFormatting>
  <conditionalFormatting sqref="N677">
    <cfRule type="expression" dxfId="60" priority="61" stopIfTrue="1">
      <formula>希望&lt;&gt;0</formula>
    </cfRule>
  </conditionalFormatting>
  <conditionalFormatting sqref="O677:Y677">
    <cfRule type="expression" dxfId="59" priority="60" stopIfTrue="1">
      <formula>$A677&lt;&gt;0</formula>
    </cfRule>
  </conditionalFormatting>
  <conditionalFormatting sqref="N678">
    <cfRule type="expression" dxfId="58" priority="59" stopIfTrue="1">
      <formula>希望&lt;&gt;0</formula>
    </cfRule>
  </conditionalFormatting>
  <conditionalFormatting sqref="N679">
    <cfRule type="expression" dxfId="57" priority="58" stopIfTrue="1">
      <formula>希望&lt;&gt;0</formula>
    </cfRule>
  </conditionalFormatting>
  <conditionalFormatting sqref="N680">
    <cfRule type="expression" dxfId="56" priority="57" stopIfTrue="1">
      <formula>希望&lt;&gt;0</formula>
    </cfRule>
  </conditionalFormatting>
  <conditionalFormatting sqref="O680:Y680">
    <cfRule type="expression" dxfId="55" priority="56" stopIfTrue="1">
      <formula>$A680&lt;&gt;0</formula>
    </cfRule>
  </conditionalFormatting>
  <conditionalFormatting sqref="N681">
    <cfRule type="expression" dxfId="54" priority="55" stopIfTrue="1">
      <formula>希望&lt;&gt;0</formula>
    </cfRule>
  </conditionalFormatting>
  <conditionalFormatting sqref="N682">
    <cfRule type="expression" dxfId="53" priority="54" stopIfTrue="1">
      <formula>希望&lt;&gt;0</formula>
    </cfRule>
  </conditionalFormatting>
  <conditionalFormatting sqref="N683">
    <cfRule type="expression" dxfId="52" priority="53" stopIfTrue="1">
      <formula>希望&lt;&gt;0</formula>
    </cfRule>
  </conditionalFormatting>
  <conditionalFormatting sqref="O683:Y683">
    <cfRule type="expression" dxfId="51" priority="52" stopIfTrue="1">
      <formula>$A683&lt;&gt;0</formula>
    </cfRule>
  </conditionalFormatting>
  <conditionalFormatting sqref="N684">
    <cfRule type="expression" dxfId="50" priority="51" stopIfTrue="1">
      <formula>希望&lt;&gt;0</formula>
    </cfRule>
  </conditionalFormatting>
  <conditionalFormatting sqref="N685">
    <cfRule type="expression" dxfId="49" priority="50" stopIfTrue="1">
      <formula>希望&lt;&gt;0</formula>
    </cfRule>
  </conditionalFormatting>
  <conditionalFormatting sqref="N686">
    <cfRule type="expression" dxfId="48" priority="49" stopIfTrue="1">
      <formula>希望&lt;&gt;0</formula>
    </cfRule>
  </conditionalFormatting>
  <conditionalFormatting sqref="N687">
    <cfRule type="expression" dxfId="47" priority="48" stopIfTrue="1">
      <formula>希望&lt;&gt;0</formula>
    </cfRule>
  </conditionalFormatting>
  <conditionalFormatting sqref="O687:Y687">
    <cfRule type="expression" dxfId="46" priority="47" stopIfTrue="1">
      <formula>$A687&lt;&gt;0</formula>
    </cfRule>
  </conditionalFormatting>
  <conditionalFormatting sqref="N688">
    <cfRule type="expression" dxfId="45" priority="46" stopIfTrue="1">
      <formula>希望&lt;&gt;0</formula>
    </cfRule>
  </conditionalFormatting>
  <conditionalFormatting sqref="N689">
    <cfRule type="expression" dxfId="44" priority="45" stopIfTrue="1">
      <formula>希望&lt;&gt;0</formula>
    </cfRule>
  </conditionalFormatting>
  <conditionalFormatting sqref="N690">
    <cfRule type="expression" dxfId="43" priority="44" stopIfTrue="1">
      <formula>希望&lt;&gt;0</formula>
    </cfRule>
  </conditionalFormatting>
  <conditionalFormatting sqref="N691">
    <cfRule type="expression" dxfId="42" priority="43" stopIfTrue="1">
      <formula>希望&lt;&gt;0</formula>
    </cfRule>
  </conditionalFormatting>
  <conditionalFormatting sqref="N692">
    <cfRule type="expression" dxfId="41" priority="42" stopIfTrue="1">
      <formula>希望&lt;&gt;0</formula>
    </cfRule>
  </conditionalFormatting>
  <conditionalFormatting sqref="O692:Y692">
    <cfRule type="expression" dxfId="40" priority="41" stopIfTrue="1">
      <formula>$A692&lt;&gt;0</formula>
    </cfRule>
  </conditionalFormatting>
  <conditionalFormatting sqref="N693">
    <cfRule type="expression" dxfId="39" priority="40" stopIfTrue="1">
      <formula>希望&lt;&gt;0</formula>
    </cfRule>
  </conditionalFormatting>
  <conditionalFormatting sqref="N694">
    <cfRule type="expression" dxfId="38" priority="39" stopIfTrue="1">
      <formula>希望&lt;&gt;0</formula>
    </cfRule>
  </conditionalFormatting>
  <conditionalFormatting sqref="N695">
    <cfRule type="expression" dxfId="37" priority="38" stopIfTrue="1">
      <formula>希望&lt;&gt;0</formula>
    </cfRule>
  </conditionalFormatting>
  <conditionalFormatting sqref="O695:Y695">
    <cfRule type="expression" dxfId="36" priority="37" stopIfTrue="1">
      <formula>$A695&lt;&gt;0</formula>
    </cfRule>
  </conditionalFormatting>
  <conditionalFormatting sqref="N696">
    <cfRule type="expression" dxfId="35" priority="36" stopIfTrue="1">
      <formula>希望&lt;&gt;0</formula>
    </cfRule>
  </conditionalFormatting>
  <conditionalFormatting sqref="N697">
    <cfRule type="expression" dxfId="34" priority="35" stopIfTrue="1">
      <formula>希望&lt;&gt;0</formula>
    </cfRule>
  </conditionalFormatting>
  <conditionalFormatting sqref="N698">
    <cfRule type="expression" dxfId="33" priority="34" stopIfTrue="1">
      <formula>希望&lt;&gt;0</formula>
    </cfRule>
  </conditionalFormatting>
  <conditionalFormatting sqref="N699">
    <cfRule type="expression" dxfId="32" priority="33" stopIfTrue="1">
      <formula>希望&lt;&gt;0</formula>
    </cfRule>
  </conditionalFormatting>
  <conditionalFormatting sqref="O699:Y699">
    <cfRule type="expression" dxfId="31" priority="32" stopIfTrue="1">
      <formula>$A699&lt;&gt;0</formula>
    </cfRule>
  </conditionalFormatting>
  <conditionalFormatting sqref="N700">
    <cfRule type="expression" dxfId="30" priority="31" stopIfTrue="1">
      <formula>希望&lt;&gt;0</formula>
    </cfRule>
  </conditionalFormatting>
  <conditionalFormatting sqref="O700:Y700">
    <cfRule type="expression" dxfId="29" priority="30" stopIfTrue="1">
      <formula>$A700&lt;&gt;0</formula>
    </cfRule>
  </conditionalFormatting>
  <conditionalFormatting sqref="N701">
    <cfRule type="expression" dxfId="28" priority="29" stopIfTrue="1">
      <formula>希望&lt;&gt;0</formula>
    </cfRule>
  </conditionalFormatting>
  <conditionalFormatting sqref="O701:Y701">
    <cfRule type="expression" dxfId="27" priority="28" stopIfTrue="1">
      <formula>$A701&lt;&gt;0</formula>
    </cfRule>
  </conditionalFormatting>
  <conditionalFormatting sqref="N702">
    <cfRule type="expression" dxfId="26" priority="27" stopIfTrue="1">
      <formula>希望&lt;&gt;0</formula>
    </cfRule>
  </conditionalFormatting>
  <conditionalFormatting sqref="N703">
    <cfRule type="expression" dxfId="25" priority="26" stopIfTrue="1">
      <formula>希望&lt;&gt;0</formula>
    </cfRule>
  </conditionalFormatting>
  <conditionalFormatting sqref="N704">
    <cfRule type="expression" dxfId="24" priority="25" stopIfTrue="1">
      <formula>希望&lt;&gt;0</formula>
    </cfRule>
  </conditionalFormatting>
  <conditionalFormatting sqref="N705">
    <cfRule type="expression" dxfId="23" priority="24" stopIfTrue="1">
      <formula>希望&lt;&gt;0</formula>
    </cfRule>
  </conditionalFormatting>
  <conditionalFormatting sqref="N706">
    <cfRule type="expression" dxfId="22" priority="23" stopIfTrue="1">
      <formula>希望&lt;&gt;0</formula>
    </cfRule>
  </conditionalFormatting>
  <conditionalFormatting sqref="N707">
    <cfRule type="expression" dxfId="21" priority="22" stopIfTrue="1">
      <formula>希望&lt;&gt;0</formula>
    </cfRule>
  </conditionalFormatting>
  <conditionalFormatting sqref="N708">
    <cfRule type="expression" dxfId="20" priority="21" stopIfTrue="1">
      <formula>希望&lt;&gt;0</formula>
    </cfRule>
  </conditionalFormatting>
  <conditionalFormatting sqref="O708:Y708">
    <cfRule type="expression" dxfId="19" priority="20" stopIfTrue="1">
      <formula>$A708&lt;&gt;0</formula>
    </cfRule>
  </conditionalFormatting>
  <conditionalFormatting sqref="N709">
    <cfRule type="expression" dxfId="18" priority="19" stopIfTrue="1">
      <formula>希望&lt;&gt;0</formula>
    </cfRule>
  </conditionalFormatting>
  <conditionalFormatting sqref="N710">
    <cfRule type="expression" dxfId="17" priority="18" stopIfTrue="1">
      <formula>希望&lt;&gt;0</formula>
    </cfRule>
  </conditionalFormatting>
  <conditionalFormatting sqref="N711">
    <cfRule type="expression" dxfId="16" priority="17" stopIfTrue="1">
      <formula>希望&lt;&gt;0</formula>
    </cfRule>
  </conditionalFormatting>
  <conditionalFormatting sqref="N712">
    <cfRule type="expression" dxfId="15" priority="16" stopIfTrue="1">
      <formula>希望&lt;&gt;0</formula>
    </cfRule>
  </conditionalFormatting>
  <conditionalFormatting sqref="O712:Y712">
    <cfRule type="expression" dxfId="14" priority="15" stopIfTrue="1">
      <formula>$A712&lt;&gt;0</formula>
    </cfRule>
  </conditionalFormatting>
  <conditionalFormatting sqref="N713">
    <cfRule type="expression" dxfId="13" priority="14" stopIfTrue="1">
      <formula>希望&lt;&gt;0</formula>
    </cfRule>
  </conditionalFormatting>
  <conditionalFormatting sqref="N714">
    <cfRule type="expression" dxfId="12" priority="13" stopIfTrue="1">
      <formula>希望&lt;&gt;0</formula>
    </cfRule>
  </conditionalFormatting>
  <conditionalFormatting sqref="N715">
    <cfRule type="expression" dxfId="11" priority="12" stopIfTrue="1">
      <formula>希望&lt;&gt;0</formula>
    </cfRule>
  </conditionalFormatting>
  <conditionalFormatting sqref="N716">
    <cfRule type="expression" dxfId="10" priority="11" stopIfTrue="1">
      <formula>希望&lt;&gt;0</formula>
    </cfRule>
  </conditionalFormatting>
  <conditionalFormatting sqref="N717">
    <cfRule type="expression" dxfId="9" priority="10" stopIfTrue="1">
      <formula>希望&lt;&gt;0</formula>
    </cfRule>
  </conditionalFormatting>
  <conditionalFormatting sqref="N718">
    <cfRule type="expression" dxfId="8" priority="9" stopIfTrue="1">
      <formula>希望&lt;&gt;0</formula>
    </cfRule>
  </conditionalFormatting>
  <conditionalFormatting sqref="N719">
    <cfRule type="expression" dxfId="7" priority="8" stopIfTrue="1">
      <formula>希望&lt;&gt;0</formula>
    </cfRule>
  </conditionalFormatting>
  <conditionalFormatting sqref="O719:Y719">
    <cfRule type="expression" dxfId="6" priority="7" stopIfTrue="1">
      <formula>$A719&lt;&gt;0</formula>
    </cfRule>
  </conditionalFormatting>
  <conditionalFormatting sqref="N720">
    <cfRule type="expression" dxfId="5" priority="6" stopIfTrue="1">
      <formula>希望&lt;&gt;0</formula>
    </cfRule>
  </conditionalFormatting>
  <conditionalFormatting sqref="N721">
    <cfRule type="expression" dxfId="4" priority="5" stopIfTrue="1">
      <formula>希望&lt;&gt;0</formula>
    </cfRule>
  </conditionalFormatting>
  <conditionalFormatting sqref="N722">
    <cfRule type="expression" dxfId="3" priority="4" stopIfTrue="1">
      <formula>希望&lt;&gt;0</formula>
    </cfRule>
  </conditionalFormatting>
  <conditionalFormatting sqref="O722:Y722">
    <cfRule type="expression" dxfId="2" priority="3" stopIfTrue="1">
      <formula>$A722&lt;&gt;0</formula>
    </cfRule>
  </conditionalFormatting>
  <conditionalFormatting sqref="N723">
    <cfRule type="expression" dxfId="1" priority="2" stopIfTrue="1">
      <formula>希望&lt;&gt;0</formula>
    </cfRule>
  </conditionalFormatting>
  <conditionalFormatting sqref="O723:Y723">
    <cfRule type="expression" dxfId="0" priority="1" stopIfTrue="1">
      <formula>$A723&lt;&gt;0</formula>
    </cfRule>
  </conditionalFormatting>
  <dataValidations count="572">
    <dataValidation imeMode="hiragana" allowBlank="1" showInputMessage="1" showErrorMessage="1" sqref="N184:V184 N185:V185 N186:V186 N187:V187 O247:Y247 O255:Y255 O263:Y263 O268:Y268 O276:Y276 O284:Y284 O290:Y290 O297:Y297 O301:Y301 O306:Y306 O314:Y314 O318:Y318 O322:Y322 O325:Y325 O331:Y331 O334:Y334 O337:Y337 O344:Y344 O348:Y348 O352:Y352 O356:Y356 O359:Y359 O362:Y362 O372:Y372 O382:Y382 O389:Y389 O397:Y397 O408:Y408 O416:Y416 O421:Y421 O426:Y426 O430:Y430 O438:Y438 O448:Y448 O457:Y457 O460:Y460 O464:Y464 O470:Y470 O479:Y479 O484:Y484 O497:Y497 O510:Y510 O512:Y512 O520:Y520 O527:Y527 O530:Y530 O534:Y534 O541:Y541 O551:Y551 O558:Y558 O563:Y563 O569:Y569 O575:Y575 O581:Y581 O586:Y586 O592:Y592 O596:Y596 O600:Y600 O605:Y605 O609:Y609 O611:Y611 O618:Y618 O620:Y620 O623:Y623 O625:Y625 O629:Y629 O638:Y638 O641:Y641 O644:Y644 O646:Y646 O651:Y651 O661:Y661 O663:Y663 O665:Y665 O668:Y668 O674:Y674 O677:Y677 O680:Y680 O683:Y683 O687:Y687 O692:Y692 O695:Y695 O699:Y699 O700:Y700 O701:Y701 O708:Y708 O712:Y712 O719:Y719 O722:Y722 O723:Y723 M734:S734 T734:Y734 M735:S735 T735:Y735 M736:S736 T736:Y736 M737:S737 T737:Y737 M738:S738 T738:Y738 M739:S739 T739:Y739 M740:S740 T740:Y740 M741:S741 T741:Y741 M742:S742 T742:Y742 M743:S743 T743:Y743 M744:S744 T744:Y744 M745:S745 T745:Y745 M746:S746 T746:Y746 M747:S747 T747:Y747 M748:S748 M749:S749 M750:S750 E751:L751 M751:S751 E752:L752 M752:S752 E753:L753 M753:S753 E754:L754 M754:S754 E755:L755 M755:S755 E756:L756 M756:S756 M759:S759 M760:S760 O767:T767 O768:T768 O769:T769 O770:T770 O771:T771 O772:T772 O773:T773" xr:uid="{E2B410F9-928D-42AA-97F6-58BD09059ED3}"/>
    <dataValidation imeMode="halfAlpha" allowBlank="1" showInputMessage="1" showErrorMessage="1" sqref="I227:Y227" xr:uid="{6D2DEE94-F078-436A-9DF9-3F4C5999860A}"/>
    <dataValidation imeMode="hiragana" allowBlank="1" showInputMessage="1" showErrorMessage="1" sqref="I22:Y22" xr:uid="{1AAEAA3B-6562-4BC4-AF99-B4FD69C920D4}"/>
    <dataValidation type="whole" imeMode="halfAlpha" allowBlank="1" showInputMessage="1" showErrorMessage="1" error="7桁の数字を入力してください" sqref="I20:M20" xr:uid="{6D656B69-9795-486F-91B9-C942CB6039D5}">
      <formula1>0</formula1>
      <formula2>9999999</formula2>
    </dataValidation>
    <dataValidation imeMode="fullKatakana" allowBlank="1" showInputMessage="1" showErrorMessage="1" sqref="I24:Y24" xr:uid="{B67E646B-01E8-40BA-977B-21A22D2A4D87}"/>
    <dataValidation imeMode="hiragana" allowBlank="1" showInputMessage="1" showErrorMessage="1" sqref="I26:Y26" xr:uid="{8493603A-04ED-4287-AC17-6C46AD7CF0AA}"/>
    <dataValidation imeMode="hiragana" allowBlank="1" showInputMessage="1" showErrorMessage="1" sqref="I28:Y28" xr:uid="{AA6FCD2F-F9DB-44AE-A3A0-EB0AA7EABEC6}"/>
    <dataValidation imeMode="fullKatakana" allowBlank="1" showInputMessage="1" showErrorMessage="1" sqref="I30:Y30" xr:uid="{AD0027D5-2A0E-4F77-A402-F56534983AFE}"/>
    <dataValidation imeMode="hiragana" allowBlank="1" showInputMessage="1" showErrorMessage="1" sqref="I32:Y32" xr:uid="{D330CB62-B9DC-49C1-AB9B-ED0612C40D05}"/>
    <dataValidation imeMode="halfAlpha" allowBlank="1" showInputMessage="1" showErrorMessage="1" sqref="I34:M34" xr:uid="{393EDAFA-2929-4973-B5AA-50F9D42CA5BC}"/>
    <dataValidation imeMode="halfAlpha" allowBlank="1" showInputMessage="1" showErrorMessage="1" sqref="P34" xr:uid="{A14B7D8E-DF0A-4C83-90C8-48E66F4D7E0D}"/>
    <dataValidation imeMode="halfAlpha" allowBlank="1" showInputMessage="1" showErrorMessage="1" sqref="I36:M36" xr:uid="{79527E28-61A8-4C91-A574-9ADA8BBD1B50}"/>
    <dataValidation imeMode="halfAlpha" allowBlank="1" showInputMessage="1" showErrorMessage="1" sqref="I38:Y38" xr:uid="{FFB1D321-0768-4EB8-B157-CDBDEBB12260}"/>
    <dataValidation type="list" imeMode="halfAlpha" allowBlank="1" showInputMessage="1" showErrorMessage="1" error="リストから選択してください" sqref="I40:M40" xr:uid="{A1CE5341-B4AA-4DE7-BE90-65E1F5FE7AC1}">
      <formula1>"一致する,一致しない"</formula1>
    </dataValidation>
    <dataValidation type="list" imeMode="halfAlpha" allowBlank="1" showInputMessage="1" showErrorMessage="1" error="リストから選択してください" sqref="I63:M63" xr:uid="{E44CAB1A-6BD0-4D19-B4E3-A2C599EF0DA7}">
      <formula1>"しない,する"</formula1>
    </dataValidation>
    <dataValidation type="whole" imeMode="halfAlpha" allowBlank="1" showInputMessage="1" showErrorMessage="1" error="7桁の数字を入力してください" sqref="I69:M69" xr:uid="{3D4160A2-9520-415B-98B3-A71174463FC2}">
      <formula1>0</formula1>
      <formula2>9999999</formula2>
    </dataValidation>
    <dataValidation imeMode="hiragana" allowBlank="1" showInputMessage="1" showErrorMessage="1" sqref="I71:Y71" xr:uid="{5C44C13B-F62C-4FC3-BDBC-693E6FC187FE}"/>
    <dataValidation imeMode="fullKatakana" allowBlank="1" showInputMessage="1" showErrorMessage="1" sqref="I73:Y73" xr:uid="{C8DCBC99-036F-4A10-B055-1C20BAE0A20B}"/>
    <dataValidation imeMode="hiragana" allowBlank="1" showInputMessage="1" showErrorMessage="1" sqref="I75:Y75" xr:uid="{D7BF574E-810D-4801-8103-E132FF696D0F}"/>
    <dataValidation imeMode="hiragana" allowBlank="1" showInputMessage="1" showErrorMessage="1" sqref="I77:Y77" xr:uid="{03D3B26E-2800-4CA3-96E5-1AF02D0EDA7B}"/>
    <dataValidation imeMode="fullKatakana" allowBlank="1" showInputMessage="1" showErrorMessage="1" sqref="I79:Y79" xr:uid="{CF15CB9B-BCA9-4DE4-8E3C-12F90CEAFE6E}"/>
    <dataValidation imeMode="hiragana" allowBlank="1" showInputMessage="1" showErrorMessage="1" sqref="I81:Y81" xr:uid="{F06CD3BF-DD7D-4E16-9687-C8925E015E69}"/>
    <dataValidation imeMode="halfAlpha" allowBlank="1" showInputMessage="1" showErrorMessage="1" sqref="I83:M83" xr:uid="{4DE6080D-0F6A-46CF-BC26-866AA6BF398C}"/>
    <dataValidation imeMode="halfAlpha" allowBlank="1" showInputMessage="1" showErrorMessage="1" sqref="P83" xr:uid="{A2DDB253-C7E8-4B39-A607-07649F918FA3}"/>
    <dataValidation imeMode="halfAlpha" allowBlank="1" showInputMessage="1" showErrorMessage="1" sqref="I85:M85" xr:uid="{0A924940-A81D-45F8-A3B4-E7B6025AC3F7}"/>
    <dataValidation imeMode="halfAlpha" allowBlank="1" showInputMessage="1" showErrorMessage="1" sqref="I87:Y87" xr:uid="{5E180883-8A86-44A1-BC7F-15B3EB11A61B}"/>
    <dataValidation imeMode="hiragana" allowBlank="1" showInputMessage="1" showErrorMessage="1" sqref="I112:Y112" xr:uid="{BAF43D01-FB22-4515-B283-331CC95B9C20}"/>
    <dataValidation imeMode="fullKatakana" allowBlank="1" showInputMessage="1" showErrorMessage="1" sqref="I114:Y114" xr:uid="{F1A0C62A-983A-4947-B248-ACA3EA83C6C2}"/>
    <dataValidation imeMode="hiragana" allowBlank="1" showInputMessage="1" showErrorMessage="1" sqref="I116:Y116" xr:uid="{7C8C3E3B-F878-4653-8A69-DFBFB8826ABB}"/>
    <dataValidation type="whole" imeMode="halfAlpha" allowBlank="1" showInputMessage="1" showErrorMessage="1" error="7桁の数字を入力してください" sqref="I118:M118" xr:uid="{A932E42D-5FBC-4C53-B5B8-58FBDA365412}">
      <formula1>0</formula1>
      <formula2>9999999</formula2>
    </dataValidation>
    <dataValidation imeMode="hiragana" allowBlank="1" showInputMessage="1" showErrorMessage="1" sqref="I120:Y120" xr:uid="{57C03695-A554-4380-B140-BE68C2E52B35}"/>
    <dataValidation imeMode="halfAlpha" allowBlank="1" showInputMessage="1" showErrorMessage="1" sqref="I122:M122" xr:uid="{2CA0848C-2A92-43C9-8166-E4CEBCC32484}"/>
    <dataValidation imeMode="halfAlpha" allowBlank="1" showInputMessage="1" showErrorMessage="1" sqref="P122" xr:uid="{0E010E83-40FF-4123-ABE8-6F7B4C07A563}"/>
    <dataValidation imeMode="halfAlpha" allowBlank="1" showInputMessage="1" showErrorMessage="1" sqref="I124:M124" xr:uid="{388A58E1-1F47-41A0-8C9D-EEC5DD8212B7}"/>
    <dataValidation imeMode="halfAlpha" allowBlank="1" showInputMessage="1" showErrorMessage="1" sqref="I126:Y126" xr:uid="{B4354D4B-9549-4057-BBED-969861F9E825}"/>
    <dataValidation type="list" imeMode="halfAlpha" allowBlank="1" showInputMessage="1" showErrorMessage="1" error="リストから選択してください" sqref="I153:M153" xr:uid="{53561938-DEA0-4EE8-BDE5-B189B826AC4D}">
      <formula1>"しない,する"</formula1>
    </dataValidation>
    <dataValidation imeMode="fullKatakana" allowBlank="1" showInputMessage="1" showErrorMessage="1" sqref="I155:Y155" xr:uid="{0D13B932-7A60-433B-B6CB-49CC670B74AE}"/>
    <dataValidation imeMode="hiragana" allowBlank="1" showInputMessage="1" showErrorMessage="1" sqref="I157:Y157" xr:uid="{470092AA-1D4C-44C0-9238-B4CFCC1FABC6}"/>
    <dataValidation imeMode="halfAlpha" allowBlank="1" showInputMessage="1" showErrorMessage="1" sqref="I159:M159" xr:uid="{4A099036-1B86-4241-B70A-257EB90B90FC}"/>
    <dataValidation type="whole" imeMode="halfAlpha" allowBlank="1" showInputMessage="1" showErrorMessage="1" error="7桁の数字を入力してください" sqref="I161:M161" xr:uid="{9B92CF95-6CBE-4406-8D3F-613EA4E7755D}">
      <formula1>0</formula1>
      <formula2>9999999</formula2>
    </dataValidation>
    <dataValidation imeMode="hiragana" allowBlank="1" showInputMessage="1" showErrorMessage="1" sqref="I163:Y163" xr:uid="{A795CD6F-BC0F-422E-81C8-30504AEFCCE3}"/>
    <dataValidation imeMode="halfAlpha" allowBlank="1" showInputMessage="1" showErrorMessage="1" sqref="I165:M165" xr:uid="{0A75600C-04E4-4FAD-947C-9BF0AD342818}"/>
    <dataValidation imeMode="halfAlpha" allowBlank="1" showInputMessage="1" showErrorMessage="1" sqref="I167:M167" xr:uid="{C55C1E11-DBF5-4B00-939D-E62623BF8DC6}"/>
    <dataValidation imeMode="halfAlpha" allowBlank="1" showInputMessage="1" showErrorMessage="1" sqref="I169:Y169" xr:uid="{D5F6B1E5-2DC0-46AF-97DF-A86820AFE979}"/>
    <dataValidation type="date" imeMode="halfAlpha" allowBlank="1" showInputMessage="1" showErrorMessage="1" error="有効な日付を入力してください" sqref="I176:M176" xr:uid="{33263006-2363-457B-9E7C-73BE77778F9B}">
      <formula1>92</formula1>
      <formula2>73415</formula2>
    </dataValidation>
    <dataValidation imeMode="hiragana" allowBlank="1" showInputMessage="1" showErrorMessage="1" sqref="I178:M178" xr:uid="{B09FAF56-B20E-4123-96B1-BE7DA92D7812}"/>
    <dataValidation allowBlank="1" showInputMessage="1" showErrorMessage="1" sqref="B182 K207:M207 I217:M217 I223:M223 B238" xr:uid="{BD552B20-D4EB-4B2C-9DAA-8FC843D8568D}"/>
    <dataValidation type="list" imeMode="halfAlpha" allowBlank="1" showInputMessage="1" showErrorMessage="1" error="リストから選択してください" sqref="K183:M183" xr:uid="{9DF629B0-7AF7-4502-81D8-F6E73C95FE5A}">
      <formula1>"○,　"</formula1>
    </dataValidation>
    <dataValidation type="list" imeMode="halfAlpha" allowBlank="1" showInputMessage="1" showErrorMessage="1" error="リストから選択してください" sqref="K184:M184" xr:uid="{7A81A6E4-F66E-4ADA-9B57-1C08ABA285CB}">
      <formula1>"○,　"</formula1>
    </dataValidation>
    <dataValidation type="list" imeMode="halfAlpha" allowBlank="1" showInputMessage="1" showErrorMessage="1" error="リストから選択してください" sqref="K185:M185" xr:uid="{F569F74D-8A06-4DF9-8FD5-588C8F09438C}">
      <formula1>"○,　"</formula1>
    </dataValidation>
    <dataValidation type="list" imeMode="halfAlpha" allowBlank="1" showInputMessage="1" showErrorMessage="1" error="リストから選択してください" sqref="K186:M187" xr:uid="{53C04332-39BB-476E-8B52-16EE002F8940}">
      <formula1>"○,　"</formula1>
    </dataValidation>
    <dataValidation type="whole" imeMode="halfAlpha" allowBlank="1" showInputMessage="1" showErrorMessage="1" error="有効な数字を入力してください" sqref="W186:X186" xr:uid="{7DF22E7E-3243-43E5-A89E-2EAFCBE831AC}">
      <formula1>0</formula1>
      <formula2>100</formula2>
    </dataValidation>
    <dataValidation type="whole" imeMode="halfAlpha" allowBlank="1" showInputMessage="1" showErrorMessage="1" error="有効な数字を入力してください" sqref="W187:X187" xr:uid="{3ED0A381-BF37-4966-9857-F44D1D736F4A}">
      <formula1>0</formula1>
      <formula2>100</formula2>
    </dataValidation>
    <dataValidation type="whole" imeMode="halfAlpha" allowBlank="1" showInputMessage="1" showErrorMessage="1" error="有効な数字を入力してください" sqref="I189:M189" xr:uid="{C3960ADA-7BE7-4A9F-8395-271EDC6F1F49}">
      <formula1>0</formula1>
      <formula2>9999999999</formula2>
    </dataValidation>
    <dataValidation type="date" imeMode="halfAlpha" allowBlank="1" showInputMessage="1" showErrorMessage="1" error="有効な日付を入力してください" sqref="I191:M191" xr:uid="{0E8C9468-B02B-495C-8486-C188BE753374}">
      <formula1>92</formula1>
      <formula2>73415</formula2>
    </dataValidation>
    <dataValidation type="date" imeMode="halfAlpha" allowBlank="1" showInputMessage="1" showErrorMessage="1" error="有効な日付を入力してください" sqref="I193:M193" xr:uid="{4A840C99-F053-4A1A-AA7A-3F23B0DDBA07}">
      <formula1>92</formula1>
      <formula2>73415</formula2>
    </dataValidation>
    <dataValidation type="date" imeMode="halfAlpha" allowBlank="1" showInputMessage="1" showErrorMessage="1" error="有効な日付を入力してください" sqref="I195:M195" xr:uid="{07CB459F-819E-4E96-84D9-4FF4BDE49515}">
      <formula1>92</formula1>
      <formula2>73415</formula2>
    </dataValidation>
    <dataValidation type="date" imeMode="halfAlpha" allowBlank="1" showInputMessage="1" showErrorMessage="1" error="有効な日付を入力してください" sqref="O195:R195" xr:uid="{2A605C52-7EE1-4155-AD7A-5532553F7309}">
      <formula1>92</formula1>
      <formula2>73415</formula2>
    </dataValidation>
    <dataValidation type="date" imeMode="halfAlpha" allowBlank="1" showInputMessage="1" showErrorMessage="1" error="有効な日付を入力してください" sqref="I197:M197" xr:uid="{9D483033-9700-445A-BE76-AD78F3D06007}">
      <formula1>92</formula1>
      <formula2>73415</formula2>
    </dataValidation>
    <dataValidation type="whole" imeMode="halfAlpha" allowBlank="1" showInputMessage="1" showErrorMessage="1" error="有効な数字を入力してください" sqref="I199:M199" xr:uid="{3C1A3988-292E-45E3-9D42-68B0C7BCE584}">
      <formula1>0</formula1>
      <formula2>9999999999</formula2>
    </dataValidation>
    <dataValidation type="whole" imeMode="halfAlpha" allowBlank="1" showInputMessage="1" showErrorMessage="1" error="有効な数字を入力してください" sqref="K203:M203" xr:uid="{9EDAB34C-0286-4E54-BAD1-6D38FDAA90CD}">
      <formula1>0</formula1>
      <formula2>9999999999</formula2>
    </dataValidation>
    <dataValidation type="whole" imeMode="halfAlpha" allowBlank="1" showInputMessage="1" showErrorMessage="1" error="有効な数字を入力してください" sqref="K204:M204" xr:uid="{26268F0A-AFD4-4776-8BD5-012BE76C984A}">
      <formula1>0</formula1>
      <formula2>9999999999</formula2>
    </dataValidation>
    <dataValidation type="whole" imeMode="halfAlpha" allowBlank="1" showInputMessage="1" showErrorMessage="1" error="有効な数字を入力してください" sqref="K205:M205" xr:uid="{D2796CE1-DC39-4AAA-B6AF-AF8C64BB83C3}">
      <formula1>0</formula1>
      <formula2>9999999999</formula2>
    </dataValidation>
    <dataValidation type="whole" imeMode="halfAlpha" allowBlank="1" showInputMessage="1" showErrorMessage="1" error="有効な数字を入力してください" sqref="K206:M206" xr:uid="{1A917954-3E34-4605-B6AA-82277B5E661A}">
      <formula1>0</formula1>
      <formula2>9999999999</formula2>
    </dataValidation>
    <dataValidation type="list" imeMode="halfAlpha" allowBlank="1" showInputMessage="1" showErrorMessage="1" error="リストから選択してください" sqref="I209:M209" xr:uid="{D5FD28B4-50B4-4C42-82CB-FB17C2ACB89F}">
      <formula1>"該当する,該当しない,　"</formula1>
    </dataValidation>
    <dataValidation type="whole" imeMode="halfAlpha" allowBlank="1" showInputMessage="1" showErrorMessage="1" error="有効な数字を入力してください。10兆円以上になる場合は、9,999,999,999と入力してください" sqref="I213:M213" xr:uid="{684A18F8-E6E4-4C73-A9AA-5B2A81366A4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4:M214" xr:uid="{70220941-A486-4C4D-B971-DBDB37175B2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5:M215" xr:uid="{41B6957B-152F-4103-BA06-5D17FBEE9D1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6:M216" xr:uid="{63B5E366-90A0-4F74-A663-ACEBA7EA5D1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21:M221" xr:uid="{EC307506-3AA9-43F6-8222-87B1C289677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22:M222" xr:uid="{CFA86A5C-430A-458D-9C94-39B08AD48F17}">
      <formula1>-9999999999</formula1>
      <formula2>9999999999</formula2>
    </dataValidation>
    <dataValidation type="list" imeMode="halfAlpha" allowBlank="1" showInputMessage="1" showErrorMessage="1" error="リストから選択してください" sqref="I225:M225" xr:uid="{1A2B6333-48E4-45BA-BEC5-46DE2C426570}">
      <formula1>"希望する,希望しない"</formula1>
    </dataValidation>
    <dataValidation type="list" imeMode="halfAlpha" allowBlank="1" showInputMessage="1" showErrorMessage="1" error="リストから選択してください" sqref="N239" xr:uid="{F5593647-22AA-4AEF-8628-46CD06422FB0}">
      <formula1>"○,　"</formula1>
    </dataValidation>
    <dataValidation type="list" imeMode="halfAlpha" allowBlank="1" showInputMessage="1" showErrorMessage="1" error="リストから選択してください" sqref="N240" xr:uid="{B3F4A9C9-1E9A-4905-B3F5-9F102094FEA5}">
      <formula1>"○,　"</formula1>
    </dataValidation>
    <dataValidation type="list" imeMode="halfAlpha" allowBlank="1" showInputMessage="1" showErrorMessage="1" error="リストから選択してください" sqref="N241" xr:uid="{52A769CB-7871-4A54-98F3-DFA0BE26D8F5}">
      <formula1>"○,　"</formula1>
    </dataValidation>
    <dataValidation type="list" imeMode="halfAlpha" allowBlank="1" showInputMessage="1" showErrorMessage="1" error="リストから選択してください" sqref="N242" xr:uid="{53BB92A5-C749-490A-8E47-F887C79AFACD}">
      <formula1>"○,　"</formula1>
    </dataValidation>
    <dataValidation type="list" imeMode="halfAlpha" allowBlank="1" showInputMessage="1" showErrorMessage="1" error="リストから選択してください" sqref="N243" xr:uid="{E73C4466-C5B7-4754-A65E-F0637083213F}">
      <formula1>"○,　"</formula1>
    </dataValidation>
    <dataValidation type="list" imeMode="halfAlpha" allowBlank="1" showInputMessage="1" showErrorMessage="1" error="リストから選択してください" sqref="N244" xr:uid="{C8772F66-C9E1-4F2A-9796-9878C7399878}">
      <formula1>"○,　"</formula1>
    </dataValidation>
    <dataValidation type="list" imeMode="halfAlpha" allowBlank="1" showInputMessage="1" showErrorMessage="1" error="リストから選択してください" sqref="N245" xr:uid="{33544237-648D-42F0-BE12-4EE9DC28B63F}">
      <formula1>"○,　"</formula1>
    </dataValidation>
    <dataValidation type="list" imeMode="halfAlpha" allowBlank="1" showInputMessage="1" showErrorMessage="1" error="リストから選択してください" sqref="N246" xr:uid="{696B5969-6B8B-4658-B1FC-BB2F21B52CD0}">
      <formula1>"○,　"</formula1>
    </dataValidation>
    <dataValidation type="list" imeMode="halfAlpha" allowBlank="1" showInputMessage="1" showErrorMessage="1" error="リストから選択してください" sqref="N247" xr:uid="{F58CE25B-BEDF-4F8B-9A94-56A3099C7BC7}">
      <formula1>"○,　"</formula1>
    </dataValidation>
    <dataValidation type="list" imeMode="halfAlpha" allowBlank="1" showInputMessage="1" showErrorMessage="1" error="リストから選択してください" sqref="N248" xr:uid="{BB7B320C-A73B-4942-88A1-4AC6DAEFE38B}">
      <formula1>"○,　"</formula1>
    </dataValidation>
    <dataValidation type="list" imeMode="halfAlpha" allowBlank="1" showInputMessage="1" showErrorMessage="1" error="リストから選択してください" sqref="N249" xr:uid="{CC322332-5371-4285-B695-2E7C2A73D4AA}">
      <formula1>"○,　"</formula1>
    </dataValidation>
    <dataValidation type="list" imeMode="halfAlpha" allowBlank="1" showInputMessage="1" showErrorMessage="1" error="リストから選択してください" sqref="N250" xr:uid="{0CCE7D04-82C9-49CA-BF0D-93F62992D9D9}">
      <formula1>"○,　"</formula1>
    </dataValidation>
    <dataValidation type="list" imeMode="halfAlpha" allowBlank="1" showInputMessage="1" showErrorMessage="1" error="リストから選択してください" sqref="N251" xr:uid="{0EA45B9F-7158-42EB-8757-016A4904D3E4}">
      <formula1>"○,　"</formula1>
    </dataValidation>
    <dataValidation type="list" imeMode="halfAlpha" allowBlank="1" showInputMessage="1" showErrorMessage="1" error="リストから選択してください" sqref="N252" xr:uid="{7A82FF8C-1DE0-468C-8899-BD07D9464F59}">
      <formula1>"○,　"</formula1>
    </dataValidation>
    <dataValidation type="list" imeMode="halfAlpha" allowBlank="1" showInputMessage="1" showErrorMessage="1" error="リストから選択してください" sqref="N253" xr:uid="{96DAFAD5-4A56-461C-93AF-34FF2A29BBD3}">
      <formula1>"○,　"</formula1>
    </dataValidation>
    <dataValidation type="list" imeMode="halfAlpha" allowBlank="1" showInputMessage="1" showErrorMessage="1" error="リストから選択してください" sqref="N254" xr:uid="{A49B415E-BE12-4649-8472-F98A37DB1F72}">
      <formula1>"○,　"</formula1>
    </dataValidation>
    <dataValidation type="list" imeMode="halfAlpha" allowBlank="1" showInputMessage="1" showErrorMessage="1" error="リストから選択してください" sqref="N255" xr:uid="{49577F6D-DCC2-45AC-B2AE-1F18F4F49E03}">
      <formula1>"○,　"</formula1>
    </dataValidation>
    <dataValidation type="list" imeMode="halfAlpha" allowBlank="1" showInputMessage="1" showErrorMessage="1" error="リストから選択してください" sqref="N256" xr:uid="{1F5E553B-7F85-4100-A0A4-9E0F82B49A68}">
      <formula1>"○,　"</formula1>
    </dataValidation>
    <dataValidation type="list" imeMode="halfAlpha" allowBlank="1" showInputMessage="1" showErrorMessage="1" error="リストから選択してください" sqref="N257" xr:uid="{12A7FB1E-23D7-4D42-AC57-0BB2483AA96F}">
      <formula1>"○,　"</formula1>
    </dataValidation>
    <dataValidation type="list" imeMode="halfAlpha" allowBlank="1" showInputMessage="1" showErrorMessage="1" error="リストから選択してください" sqref="N258" xr:uid="{B01C9129-B8DD-4770-A7F5-08AEBE64D407}">
      <formula1>"○,　"</formula1>
    </dataValidation>
    <dataValidation type="list" imeMode="halfAlpha" allowBlank="1" showInputMessage="1" showErrorMessage="1" error="リストから選択してください" sqref="N259" xr:uid="{03512A60-63C6-46F6-8ACC-67339A28BEAE}">
      <formula1>"○,　"</formula1>
    </dataValidation>
    <dataValidation type="list" imeMode="halfAlpha" allowBlank="1" showInputMessage="1" showErrorMessage="1" error="リストから選択してください" sqref="N260" xr:uid="{2EB43657-82CE-44E9-B70D-68ACCBDAA278}">
      <formula1>"○,　"</formula1>
    </dataValidation>
    <dataValidation type="list" imeMode="halfAlpha" allowBlank="1" showInputMessage="1" showErrorMessage="1" error="リストから選択してください" sqref="N261" xr:uid="{C9622705-3854-46CC-A6D3-AB3E500DA26A}">
      <formula1>"○,　"</formula1>
    </dataValidation>
    <dataValidation type="list" imeMode="halfAlpha" allowBlank="1" showInputMessage="1" showErrorMessage="1" error="リストから選択してください" sqref="N262" xr:uid="{3E29ACC5-67B0-4F9A-9A4C-03197D2B74A6}">
      <formula1>"○,　"</formula1>
    </dataValidation>
    <dataValidation type="list" imeMode="halfAlpha" allowBlank="1" showInputMessage="1" showErrorMessage="1" error="リストから選択してください" sqref="N263" xr:uid="{20661EB0-23A8-437F-A24F-891AD07B20F0}">
      <formula1>"○,　"</formula1>
    </dataValidation>
    <dataValidation type="list" imeMode="halfAlpha" allowBlank="1" showInputMessage="1" showErrorMessage="1" error="リストから選択してください" sqref="N264" xr:uid="{959F3C52-6A0E-4E9F-BC3E-9540B1FC38CB}">
      <formula1>"○,　"</formula1>
    </dataValidation>
    <dataValidation type="list" imeMode="halfAlpha" allowBlank="1" showInputMessage="1" showErrorMessage="1" error="リストから選択してください" sqref="N265" xr:uid="{89B8F280-7F29-4E04-974C-2DADDAA9E2F3}">
      <formula1>"○,　"</formula1>
    </dataValidation>
    <dataValidation type="list" imeMode="halfAlpha" allowBlank="1" showInputMessage="1" showErrorMessage="1" error="リストから選択してください" sqref="N266" xr:uid="{B79B5A19-F432-4EE1-8C66-7C7551E9A8BF}">
      <formula1>"○,　"</formula1>
    </dataValidation>
    <dataValidation type="list" imeMode="halfAlpha" allowBlank="1" showInputMessage="1" showErrorMessage="1" error="リストから選択してください" sqref="N267" xr:uid="{C3DAEC69-3EC0-42DC-8CC0-5595A21DC30C}">
      <formula1>"○,　"</formula1>
    </dataValidation>
    <dataValidation type="list" imeMode="halfAlpha" allowBlank="1" showInputMessage="1" showErrorMessage="1" error="リストから選択してください" sqref="N268" xr:uid="{3CEEFEA8-6BDD-43EE-BE29-7A8FED7E28BC}">
      <formula1>"○,　"</formula1>
    </dataValidation>
    <dataValidation type="list" imeMode="halfAlpha" allowBlank="1" showInputMessage="1" showErrorMessage="1" error="リストから選択してください" sqref="N269" xr:uid="{934C65AB-3120-429B-9DC4-12A4757D3E14}">
      <formula1>"○,　"</formula1>
    </dataValidation>
    <dataValidation type="list" imeMode="halfAlpha" allowBlank="1" showInputMessage="1" showErrorMessage="1" error="リストから選択してください" sqref="N270" xr:uid="{FC81EB46-0811-4975-953E-D7CD3AC6F0E0}">
      <formula1>"○,　"</formula1>
    </dataValidation>
    <dataValidation type="list" imeMode="halfAlpha" allowBlank="1" showInputMessage="1" showErrorMessage="1" error="リストから選択してください" sqref="N271" xr:uid="{91050AA0-743E-427C-BD80-D70D962AA8FE}">
      <formula1>"○,　"</formula1>
    </dataValidation>
    <dataValidation type="list" imeMode="halfAlpha" allowBlank="1" showInputMessage="1" showErrorMessage="1" error="リストから選択してください" sqref="N272" xr:uid="{71284AB3-F020-4D17-A7BE-FC4A1AF33BB3}">
      <formula1>"○,　"</formula1>
    </dataValidation>
    <dataValidation type="list" imeMode="halfAlpha" allowBlank="1" showInputMessage="1" showErrorMessage="1" error="リストから選択してください" sqref="N273" xr:uid="{97538C49-2FB4-4B15-911D-D195BB9BAA23}">
      <formula1>"○,　"</formula1>
    </dataValidation>
    <dataValidation type="list" imeMode="halfAlpha" allowBlank="1" showInputMessage="1" showErrorMessage="1" error="リストから選択してください" sqref="N274" xr:uid="{2180D0F4-911E-41A2-82AD-02234AF37DCB}">
      <formula1>"○,　"</formula1>
    </dataValidation>
    <dataValidation type="list" imeMode="halfAlpha" allowBlank="1" showInputMessage="1" showErrorMessage="1" error="リストから選択してください" sqref="N275" xr:uid="{6169B558-E0B9-4F29-B2E8-23115ADC325E}">
      <formula1>"○,　"</formula1>
    </dataValidation>
    <dataValidation type="list" imeMode="halfAlpha" allowBlank="1" showInputMessage="1" showErrorMessage="1" error="リストから選択してください" sqref="N276" xr:uid="{473D00EF-D0A3-4F0C-89E7-AF37FB383A36}">
      <formula1>"○,　"</formula1>
    </dataValidation>
    <dataValidation type="list" imeMode="halfAlpha" allowBlank="1" showInputMessage="1" showErrorMessage="1" error="リストから選択してください" sqref="N277" xr:uid="{A2E98B3C-57DB-4B51-BE4A-A4E4CB3AC069}">
      <formula1>"○,　"</formula1>
    </dataValidation>
    <dataValidation type="list" imeMode="halfAlpha" allowBlank="1" showInputMessage="1" showErrorMessage="1" error="リストから選択してください" sqref="N278" xr:uid="{67051176-4613-47F9-8BF6-365C289A97B3}">
      <formula1>"○,　"</formula1>
    </dataValidation>
    <dataValidation type="list" imeMode="halfAlpha" allowBlank="1" showInputMessage="1" showErrorMessage="1" error="リストから選択してください" sqref="N279" xr:uid="{2D851186-D6BA-481E-A532-48FAD43220E6}">
      <formula1>"○,　"</formula1>
    </dataValidation>
    <dataValidation type="list" imeMode="halfAlpha" allowBlank="1" showInputMessage="1" showErrorMessage="1" error="リストから選択してください" sqref="N280" xr:uid="{B323E67E-2777-462E-ADA5-736CFEB55E73}">
      <formula1>"○,　"</formula1>
    </dataValidation>
    <dataValidation type="list" imeMode="halfAlpha" allowBlank="1" showInputMessage="1" showErrorMessage="1" error="リストから選択してください" sqref="N281" xr:uid="{6422D722-40D7-4081-866E-E0A27CDC6895}">
      <formula1>"○,　"</formula1>
    </dataValidation>
    <dataValidation type="list" imeMode="halfAlpha" allowBlank="1" showInputMessage="1" showErrorMessage="1" error="リストから選択してください" sqref="N282" xr:uid="{E7DF28BB-014A-4406-B455-89293A4A8170}">
      <formula1>"○,　"</formula1>
    </dataValidation>
    <dataValidation type="list" imeMode="halfAlpha" allowBlank="1" showInputMessage="1" showErrorMessage="1" error="リストから選択してください" sqref="N283" xr:uid="{668330AA-0842-4F89-8707-DDC3D53F0E3A}">
      <formula1>"○,　"</formula1>
    </dataValidation>
    <dataValidation type="list" imeMode="halfAlpha" allowBlank="1" showInputMessage="1" showErrorMessage="1" error="リストから選択してください" sqref="N284" xr:uid="{36DBC327-D1EC-4702-8AA3-6EF755267F51}">
      <formula1>"○,　"</formula1>
    </dataValidation>
    <dataValidation type="list" imeMode="halfAlpha" allowBlank="1" showInputMessage="1" showErrorMessage="1" error="リストから選択してください" sqref="N285" xr:uid="{39E9693D-845C-424E-A95F-DE282DE9288D}">
      <formula1>"○,　"</formula1>
    </dataValidation>
    <dataValidation type="list" imeMode="halfAlpha" allowBlank="1" showInputMessage="1" showErrorMessage="1" error="リストから選択してください" sqref="N286" xr:uid="{FD9D56C8-908E-42E0-96BC-8C94BEC4D4A2}">
      <formula1>"○,　"</formula1>
    </dataValidation>
    <dataValidation type="list" imeMode="halfAlpha" allowBlank="1" showInputMessage="1" showErrorMessage="1" error="リストから選択してください" sqref="N287" xr:uid="{6A10DD83-A268-4E96-BB11-B37F9F8AD544}">
      <formula1>"○,　"</formula1>
    </dataValidation>
    <dataValidation type="list" imeMode="halfAlpha" allowBlank="1" showInputMessage="1" showErrorMessage="1" error="リストから選択してください" sqref="N288" xr:uid="{A53BD462-2AD2-4C9D-A80D-F7B1188BC3CC}">
      <formula1>"○,　"</formula1>
    </dataValidation>
    <dataValidation type="list" imeMode="halfAlpha" allowBlank="1" showInputMessage="1" showErrorMessage="1" error="リストから選択してください" sqref="N289" xr:uid="{268B8BAE-3A07-4457-9EDD-9494583531E2}">
      <formula1>"○,　"</formula1>
    </dataValidation>
    <dataValidation type="list" imeMode="halfAlpha" allowBlank="1" showInputMessage="1" showErrorMessage="1" error="リストから選択してください" sqref="N290" xr:uid="{831EA3A0-A7AA-4B6C-B549-A78A84F9E612}">
      <formula1>"○,　"</formula1>
    </dataValidation>
    <dataValidation type="list" imeMode="halfAlpha" allowBlank="1" showInputMessage="1" showErrorMessage="1" error="リストから選択してください" sqref="N291" xr:uid="{C4B48563-E0C0-48BE-90A3-E76DF3A9D418}">
      <formula1>"○,　"</formula1>
    </dataValidation>
    <dataValidation type="list" imeMode="halfAlpha" allowBlank="1" showInputMessage="1" showErrorMessage="1" error="リストから選択してください" sqref="N292" xr:uid="{594D3EC7-AC00-4075-A060-EE191F74590A}">
      <formula1>"○,　"</formula1>
    </dataValidation>
    <dataValidation type="list" imeMode="halfAlpha" allowBlank="1" showInputMessage="1" showErrorMessage="1" error="リストから選択してください" sqref="N293" xr:uid="{8072FBCF-AD0B-4C4D-ABC8-685AE358A6AD}">
      <formula1>"○,　"</formula1>
    </dataValidation>
    <dataValidation type="list" imeMode="halfAlpha" allowBlank="1" showInputMessage="1" showErrorMessage="1" error="リストから選択してください" sqref="N294" xr:uid="{C78B6BAF-A92E-4F17-B88F-A5C26007E2D5}">
      <formula1>"○,　"</formula1>
    </dataValidation>
    <dataValidation type="list" imeMode="halfAlpha" allowBlank="1" showInputMessage="1" showErrorMessage="1" error="リストから選択してください" sqref="N295" xr:uid="{5CB677E5-4FC9-4740-AF14-05FC8354A1DD}">
      <formula1>"○,　"</formula1>
    </dataValidation>
    <dataValidation type="list" imeMode="halfAlpha" allowBlank="1" showInputMessage="1" showErrorMessage="1" error="リストから選択してください" sqref="N296" xr:uid="{731E651E-96B9-404B-9EB9-C4AD58080057}">
      <formula1>"○,　"</formula1>
    </dataValidation>
    <dataValidation type="list" imeMode="halfAlpha" allowBlank="1" showInputMessage="1" showErrorMessage="1" error="リストから選択してください" sqref="N297" xr:uid="{4559D593-1BC6-45B9-B3F2-90344F3A7003}">
      <formula1>"○,　"</formula1>
    </dataValidation>
    <dataValidation type="list" imeMode="halfAlpha" allowBlank="1" showInputMessage="1" showErrorMessage="1" error="リストから選択してください" sqref="N298" xr:uid="{6E8D9DDC-5075-413C-BC0F-E65FAE7E66E6}">
      <formula1>"○,　"</formula1>
    </dataValidation>
    <dataValidation type="list" imeMode="halfAlpha" allowBlank="1" showInputMessage="1" showErrorMessage="1" error="リストから選択してください" sqref="N299" xr:uid="{2A03B194-8755-49A2-AE71-17339F903414}">
      <formula1>"○,　"</formula1>
    </dataValidation>
    <dataValidation type="list" imeMode="halfAlpha" allowBlank="1" showInputMessage="1" showErrorMessage="1" error="リストから選択してください" sqref="N300" xr:uid="{CB243577-36B8-4FF6-A6DC-8F8D33AFF598}">
      <formula1>"○,　"</formula1>
    </dataValidation>
    <dataValidation type="list" imeMode="halfAlpha" allowBlank="1" showInputMessage="1" showErrorMessage="1" error="リストから選択してください" sqref="N301" xr:uid="{254468D1-4F93-4BB9-999B-DC411D7AEA2F}">
      <formula1>"○,　"</formula1>
    </dataValidation>
    <dataValidation type="list" imeMode="halfAlpha" allowBlank="1" showInputMessage="1" showErrorMessage="1" error="リストから選択してください" sqref="N302" xr:uid="{1D4CA064-7D0C-4670-9503-636651F2C9B7}">
      <formula1>"○,　"</formula1>
    </dataValidation>
    <dataValidation type="list" imeMode="halfAlpha" allowBlank="1" showInputMessage="1" showErrorMessage="1" error="リストから選択してください" sqref="N303" xr:uid="{CB02F189-BED2-46E0-A43E-731FE7352051}">
      <formula1>"○,　"</formula1>
    </dataValidation>
    <dataValidation type="list" imeMode="halfAlpha" allowBlank="1" showInputMessage="1" showErrorMessage="1" error="リストから選択してください" sqref="N304" xr:uid="{988C65E4-44AF-4E68-97DD-2C2895068F0B}">
      <formula1>"○,　"</formula1>
    </dataValidation>
    <dataValidation type="list" imeMode="halfAlpha" allowBlank="1" showInputMessage="1" showErrorMessage="1" error="リストから選択してください" sqref="N305" xr:uid="{F6D6EB43-AE13-42BF-9FE4-DCF8962D5015}">
      <formula1>"○,　"</formula1>
    </dataValidation>
    <dataValidation type="list" imeMode="halfAlpha" allowBlank="1" showInputMessage="1" showErrorMessage="1" error="リストから選択してください" sqref="N306" xr:uid="{ABA550A0-3D11-45FC-AEF8-B6C213212289}">
      <formula1>"○,　"</formula1>
    </dataValidation>
    <dataValidation type="list" imeMode="halfAlpha" allowBlank="1" showInputMessage="1" showErrorMessage="1" error="リストから選択してください" sqref="N307" xr:uid="{B6B335BF-C85B-40CF-9532-1AC2401F6D5C}">
      <formula1>"○,　"</formula1>
    </dataValidation>
    <dataValidation type="list" imeMode="halfAlpha" allowBlank="1" showInputMessage="1" showErrorMessage="1" error="リストから選択してください" sqref="N308" xr:uid="{1EC7E932-DA39-4FFE-9ABB-5222FE8FF694}">
      <formula1>"○,　"</formula1>
    </dataValidation>
    <dataValidation type="list" imeMode="halfAlpha" allowBlank="1" showInputMessage="1" showErrorMessage="1" error="リストから選択してください" sqref="N309" xr:uid="{E8E1F60F-2962-4CCF-BEF5-34311CF8C647}">
      <formula1>"○,　"</formula1>
    </dataValidation>
    <dataValidation type="list" imeMode="halfAlpha" allowBlank="1" showInputMessage="1" showErrorMessage="1" error="リストから選択してください" sqref="N310" xr:uid="{9E1773DC-27D4-465E-9222-CCC67809A379}">
      <formula1>"○,　"</formula1>
    </dataValidation>
    <dataValidation type="list" imeMode="halfAlpha" allowBlank="1" showInputMessage="1" showErrorMessage="1" error="リストから選択してください" sqref="N311" xr:uid="{3D131A55-120E-434F-AC6D-B8AA04692507}">
      <formula1>"○,　"</formula1>
    </dataValidation>
    <dataValidation type="list" imeMode="halfAlpha" allowBlank="1" showInputMessage="1" showErrorMessage="1" error="リストから選択してください" sqref="N312" xr:uid="{7A1C2415-C2AA-4B9A-AA8F-55FEBFB1C05E}">
      <formula1>"○,　"</formula1>
    </dataValidation>
    <dataValidation type="list" imeMode="halfAlpha" allowBlank="1" showInputMessage="1" showErrorMessage="1" error="リストから選択してください" sqref="N313" xr:uid="{45129ACB-ED73-4F0C-8984-07D76F331F5D}">
      <formula1>"○,　"</formula1>
    </dataValidation>
    <dataValidation type="list" imeMode="halfAlpha" allowBlank="1" showInputMessage="1" showErrorMessage="1" error="リストから選択してください" sqref="N314" xr:uid="{8EC8F1BD-CBFD-4400-96AB-4024716DAC0B}">
      <formula1>"○,　"</formula1>
    </dataValidation>
    <dataValidation type="list" imeMode="halfAlpha" allowBlank="1" showInputMessage="1" showErrorMessage="1" error="リストから選択してください" sqref="N315" xr:uid="{CC144F43-B73C-4A44-8992-1E33D42237FD}">
      <formula1>"○,　"</formula1>
    </dataValidation>
    <dataValidation type="list" imeMode="halfAlpha" allowBlank="1" showInputMessage="1" showErrorMessage="1" error="リストから選択してください" sqref="N316" xr:uid="{6F7339FC-31CC-4BED-A36D-F570EBB9AA65}">
      <formula1>"○,　"</formula1>
    </dataValidation>
    <dataValidation type="list" imeMode="halfAlpha" allowBlank="1" showInputMessage="1" showErrorMessage="1" error="リストから選択してください" sqref="N317" xr:uid="{C3A276AE-3067-4807-A0B6-1D8B1FF5F0C1}">
      <formula1>"○,　"</formula1>
    </dataValidation>
    <dataValidation type="list" imeMode="halfAlpha" allowBlank="1" showInputMessage="1" showErrorMessage="1" error="リストから選択してください" sqref="N318" xr:uid="{AF88CC24-9011-46B2-9C80-87D9F6FB55E6}">
      <formula1>"○,　"</formula1>
    </dataValidation>
    <dataValidation type="list" imeMode="halfAlpha" allowBlank="1" showInputMessage="1" showErrorMessage="1" error="リストから選択してください" sqref="N319" xr:uid="{48BC6F2D-00C3-4597-8E23-4A244E77E163}">
      <formula1>"○,　"</formula1>
    </dataValidation>
    <dataValidation type="list" imeMode="halfAlpha" allowBlank="1" showInputMessage="1" showErrorMessage="1" error="リストから選択してください" sqref="N320" xr:uid="{0C3617F4-CFB2-46AC-BE8A-11CC94E3B655}">
      <formula1>"○,　"</formula1>
    </dataValidation>
    <dataValidation type="list" imeMode="halfAlpha" allowBlank="1" showInputMessage="1" showErrorMessage="1" error="リストから選択してください" sqref="N321" xr:uid="{1CA47FB6-0C5A-480C-A636-85AA869BE8C3}">
      <formula1>"○,　"</formula1>
    </dataValidation>
    <dataValidation type="list" imeMode="halfAlpha" allowBlank="1" showInputMessage="1" showErrorMessage="1" error="リストから選択してください" sqref="N322" xr:uid="{F9FBC89F-FDB7-41BB-AC7B-4F58E0106181}">
      <formula1>"○,　"</formula1>
    </dataValidation>
    <dataValidation type="list" imeMode="halfAlpha" allowBlank="1" showInputMessage="1" showErrorMessage="1" error="リストから選択してください" sqref="N323" xr:uid="{73D55175-B28B-48BF-A2DC-3A4264875834}">
      <formula1>"○,　"</formula1>
    </dataValidation>
    <dataValidation type="list" imeMode="halfAlpha" allowBlank="1" showInputMessage="1" showErrorMessage="1" error="リストから選択してください" sqref="N324" xr:uid="{884D3C92-D706-4F3F-9636-F8E7282C0141}">
      <formula1>"○,　"</formula1>
    </dataValidation>
    <dataValidation type="list" imeMode="halfAlpha" allowBlank="1" showInputMessage="1" showErrorMessage="1" error="リストから選択してください" sqref="N325" xr:uid="{E996DF32-EA8E-47DD-B306-534A6140C863}">
      <formula1>"○,　"</formula1>
    </dataValidation>
    <dataValidation type="list" imeMode="halfAlpha" allowBlank="1" showInputMessage="1" showErrorMessage="1" error="リストから選択してください" sqref="N326" xr:uid="{9FDF3A15-7DB9-45F7-B5F5-F409AB2C6CF8}">
      <formula1>"○,　"</formula1>
    </dataValidation>
    <dataValidation type="list" imeMode="halfAlpha" allowBlank="1" showInputMessage="1" showErrorMessage="1" error="リストから選択してください" sqref="N327" xr:uid="{3059791B-3EBA-4F8F-A87A-9EB5EF1C6DC5}">
      <formula1>"○,　"</formula1>
    </dataValidation>
    <dataValidation type="list" imeMode="halfAlpha" allowBlank="1" showInputMessage="1" showErrorMessage="1" error="リストから選択してください" sqref="N328" xr:uid="{4DAFA72A-B312-4F7B-9AD1-29D52BBAF89F}">
      <formula1>"○,　"</formula1>
    </dataValidation>
    <dataValidation type="list" imeMode="halfAlpha" allowBlank="1" showInputMessage="1" showErrorMessage="1" error="リストから選択してください" sqref="N329" xr:uid="{17F3834E-4CDA-44BE-9A5F-FC3ED037C68E}">
      <formula1>"○,　"</formula1>
    </dataValidation>
    <dataValidation type="list" imeMode="halfAlpha" allowBlank="1" showInputMessage="1" showErrorMessage="1" error="リストから選択してください" sqref="N330" xr:uid="{6859BF6B-BCFA-4A53-98EB-D7F887C019CB}">
      <formula1>"○,　"</formula1>
    </dataValidation>
    <dataValidation type="list" imeMode="halfAlpha" allowBlank="1" showInputMessage="1" showErrorMessage="1" error="リストから選択してください" sqref="N331" xr:uid="{AD9EFA0D-3B11-4DEF-9EC1-D6CC45C57E9B}">
      <formula1>"○,　"</formula1>
    </dataValidation>
    <dataValidation type="list" imeMode="halfAlpha" allowBlank="1" showInputMessage="1" showErrorMessage="1" error="リストから選択してください" sqref="N332" xr:uid="{4CB54D5E-B2BD-4DA3-ABE8-D5D9DD8198AC}">
      <formula1>"○,　"</formula1>
    </dataValidation>
    <dataValidation type="list" imeMode="halfAlpha" allowBlank="1" showInputMessage="1" showErrorMessage="1" error="リストから選択してください" sqref="N333" xr:uid="{E135C7F4-C839-4977-8456-90AE875DECBA}">
      <formula1>"○,　"</formula1>
    </dataValidation>
    <dataValidation type="list" imeMode="halfAlpha" allowBlank="1" showInputMessage="1" showErrorMessage="1" error="リストから選択してください" sqref="N334" xr:uid="{10AC2DAC-468D-4379-8B66-62ACC15A0C7F}">
      <formula1>"○,　"</formula1>
    </dataValidation>
    <dataValidation type="list" imeMode="halfAlpha" allowBlank="1" showInputMessage="1" showErrorMessage="1" error="リストから選択してください" sqref="N335" xr:uid="{4DFF2317-1A20-4460-82E7-C8E357430AE2}">
      <formula1>"○,　"</formula1>
    </dataValidation>
    <dataValidation type="list" imeMode="halfAlpha" allowBlank="1" showInputMessage="1" showErrorMessage="1" error="リストから選択してください" sqref="N336" xr:uid="{E3E6F9FF-7AEC-4A5A-8AF6-5471B2E20472}">
      <formula1>"○,　"</formula1>
    </dataValidation>
    <dataValidation type="list" imeMode="halfAlpha" allowBlank="1" showInputMessage="1" showErrorMessage="1" error="リストから選択してください" sqref="N337" xr:uid="{88ED2E00-05A2-4ADF-B735-D693288B87C4}">
      <formula1>"○,　"</formula1>
    </dataValidation>
    <dataValidation type="list" imeMode="halfAlpha" allowBlank="1" showInputMessage="1" showErrorMessage="1" error="リストから選択してください" sqref="N338" xr:uid="{7E682813-2941-4B20-A1FE-9BFC93A71EA5}">
      <formula1>"○,　"</formula1>
    </dataValidation>
    <dataValidation type="list" imeMode="halfAlpha" allowBlank="1" showInputMessage="1" showErrorMessage="1" error="リストから選択してください" sqref="N339" xr:uid="{F7511D84-AA61-4F46-9A02-F204FCB9E8D6}">
      <formula1>"○,　"</formula1>
    </dataValidation>
    <dataValidation type="list" imeMode="halfAlpha" allowBlank="1" showInputMessage="1" showErrorMessage="1" error="リストから選択してください" sqref="N340" xr:uid="{1E072E1E-D604-4D05-B43C-03C6CE598D92}">
      <formula1>"○,　"</formula1>
    </dataValidation>
    <dataValidation type="list" imeMode="halfAlpha" allowBlank="1" showInputMessage="1" showErrorMessage="1" error="リストから選択してください" sqref="N341" xr:uid="{BB811165-C132-4CB2-8500-3E18850D7F45}">
      <formula1>"○,　"</formula1>
    </dataValidation>
    <dataValidation type="list" imeMode="halfAlpha" allowBlank="1" showInputMessage="1" showErrorMessage="1" error="リストから選択してください" sqref="N342" xr:uid="{ACD66A40-A99D-46BC-85B3-15E23B3AC058}">
      <formula1>"○,　"</formula1>
    </dataValidation>
    <dataValidation type="list" imeMode="halfAlpha" allowBlank="1" showInputMessage="1" showErrorMessage="1" error="リストから選択してください" sqref="N343" xr:uid="{FB3FF3D3-D5FC-47F2-B654-2AB8BFD91017}">
      <formula1>"○,　"</formula1>
    </dataValidation>
    <dataValidation type="list" imeMode="halfAlpha" allowBlank="1" showInputMessage="1" showErrorMessage="1" error="リストから選択してください" sqref="N344" xr:uid="{5A72DBE1-DF4B-4211-80D2-1F4ECFB73FD6}">
      <formula1>"○,　"</formula1>
    </dataValidation>
    <dataValidation type="list" imeMode="halfAlpha" allowBlank="1" showInputMessage="1" showErrorMessage="1" error="リストから選択してください" sqref="N345" xr:uid="{917C5208-10A9-4B96-B5FD-170783728B05}">
      <formula1>"○,　"</formula1>
    </dataValidation>
    <dataValidation type="list" imeMode="halfAlpha" allowBlank="1" showInputMessage="1" showErrorMessage="1" error="リストから選択してください" sqref="N346" xr:uid="{442C7B5B-01D7-4D74-BD1D-E26D9C261EDF}">
      <formula1>"○,　"</formula1>
    </dataValidation>
    <dataValidation type="list" imeMode="halfAlpha" allowBlank="1" showInputMessage="1" showErrorMessage="1" error="リストから選択してください" sqref="N347" xr:uid="{E8A2A18F-5404-4314-9491-285179126D21}">
      <formula1>"○,　"</formula1>
    </dataValidation>
    <dataValidation type="list" imeMode="halfAlpha" allowBlank="1" showInputMessage="1" showErrorMessage="1" error="リストから選択してください" sqref="N348" xr:uid="{54021451-1C60-4BC3-9B18-1DE62DEBAF66}">
      <formula1>"○,　"</formula1>
    </dataValidation>
    <dataValidation type="list" imeMode="halfAlpha" allowBlank="1" showInputMessage="1" showErrorMessage="1" error="リストから選択してください" sqref="N349" xr:uid="{7457C856-8572-4DE3-A7FD-7FD6D0030596}">
      <formula1>"○,　"</formula1>
    </dataValidation>
    <dataValidation type="list" imeMode="halfAlpha" allowBlank="1" showInputMessage="1" showErrorMessage="1" error="リストから選択してください" sqref="N350" xr:uid="{EC176250-C720-4075-AD2B-E2A94FA488EB}">
      <formula1>"○,　"</formula1>
    </dataValidation>
    <dataValidation type="list" imeMode="halfAlpha" allowBlank="1" showInputMessage="1" showErrorMessage="1" error="リストから選択してください" sqref="N351" xr:uid="{27181525-DBD9-4C7E-9A6C-3F394E41E851}">
      <formula1>"○,　"</formula1>
    </dataValidation>
    <dataValidation type="list" imeMode="halfAlpha" allowBlank="1" showInputMessage="1" showErrorMessage="1" error="リストから選択してください" sqref="N352" xr:uid="{F1F24999-FF9B-4724-9362-0968F29E035E}">
      <formula1>"○,　"</formula1>
    </dataValidation>
    <dataValidation type="list" imeMode="halfAlpha" allowBlank="1" showInputMessage="1" showErrorMessage="1" error="リストから選択してください" sqref="N353" xr:uid="{BB9D33EB-58BC-4D36-AA67-CCCD245AF07F}">
      <formula1>"○,　"</formula1>
    </dataValidation>
    <dataValidation type="list" imeMode="halfAlpha" allowBlank="1" showInputMessage="1" showErrorMessage="1" error="リストから選択してください" sqref="N354" xr:uid="{E0A3DEC7-9ED5-46B2-ABAB-25C793B65BF0}">
      <formula1>"○,　"</formula1>
    </dataValidation>
    <dataValidation type="list" imeMode="halfAlpha" allowBlank="1" showInputMessage="1" showErrorMessage="1" error="リストから選択してください" sqref="N355" xr:uid="{4339BA35-E651-431A-889D-95427630E31A}">
      <formula1>"○,　"</formula1>
    </dataValidation>
    <dataValidation type="list" imeMode="halfAlpha" allowBlank="1" showInputMessage="1" showErrorMessage="1" error="リストから選択してください" sqref="N356" xr:uid="{E1848ADB-F015-40CC-910A-2C206A3E2D94}">
      <formula1>"○,　"</formula1>
    </dataValidation>
    <dataValidation type="list" imeMode="halfAlpha" allowBlank="1" showInputMessage="1" showErrorMessage="1" error="リストから選択してください" sqref="N357" xr:uid="{25214A7F-6431-43A4-9B1D-AC6A334DF980}">
      <formula1>"○,　"</formula1>
    </dataValidation>
    <dataValidation type="list" imeMode="halfAlpha" allowBlank="1" showInputMessage="1" showErrorMessage="1" error="リストから選択してください" sqref="N358" xr:uid="{30E9B96C-C9AC-43B2-99EE-56C841AFFD34}">
      <formula1>"○,　"</formula1>
    </dataValidation>
    <dataValidation type="list" imeMode="halfAlpha" allowBlank="1" showInputMessage="1" showErrorMessage="1" error="リストから選択してください" sqref="N359" xr:uid="{846D1408-971B-4B8E-A17D-505DBFB51786}">
      <formula1>"○,　"</formula1>
    </dataValidation>
    <dataValidation type="list" imeMode="halfAlpha" allowBlank="1" showInputMessage="1" showErrorMessage="1" error="リストから選択してください" sqref="N360" xr:uid="{3563DBAF-D1F7-4F1D-955D-EB1C57E7A93E}">
      <formula1>"○,　"</formula1>
    </dataValidation>
    <dataValidation type="list" imeMode="halfAlpha" allowBlank="1" showInputMessage="1" showErrorMessage="1" error="リストから選択してください" sqref="N361" xr:uid="{BA0891BA-7DB3-4322-AB26-F4AA47D9083C}">
      <formula1>"○,　"</formula1>
    </dataValidation>
    <dataValidation type="list" imeMode="halfAlpha" allowBlank="1" showInputMessage="1" showErrorMessage="1" error="リストから選択してください" sqref="N362" xr:uid="{69DA5A2D-7BE2-4325-BAF2-8E207F71B5CF}">
      <formula1>"○,　"</formula1>
    </dataValidation>
    <dataValidation type="list" imeMode="halfAlpha" allowBlank="1" showInputMessage="1" showErrorMessage="1" error="リストから選択してください" sqref="N363" xr:uid="{B10DD2BE-5A56-4385-BA2B-6CAF6BE33A56}">
      <formula1>"○,　"</formula1>
    </dataValidation>
    <dataValidation type="list" imeMode="halfAlpha" allowBlank="1" showInputMessage="1" showErrorMessage="1" error="リストから選択してください" sqref="N364" xr:uid="{7CE11240-3B78-4FC8-B135-4B614E3467E2}">
      <formula1>"○,　"</formula1>
    </dataValidation>
    <dataValidation type="list" imeMode="halfAlpha" allowBlank="1" showInputMessage="1" showErrorMessage="1" error="リストから選択してください" sqref="N365" xr:uid="{5D326330-3325-4A43-BDBB-1611960381BF}">
      <formula1>"○,　"</formula1>
    </dataValidation>
    <dataValidation type="list" imeMode="halfAlpha" allowBlank="1" showInputMessage="1" showErrorMessage="1" error="リストから選択してください" sqref="N366" xr:uid="{4A19505E-C446-4A7F-8F62-46475EF3AF51}">
      <formula1>"○,　"</formula1>
    </dataValidation>
    <dataValidation type="list" imeMode="halfAlpha" allowBlank="1" showInputMessage="1" showErrorMessage="1" error="リストから選択してください" sqref="N367" xr:uid="{391856F5-3C5A-4994-B47F-3D76C83FD553}">
      <formula1>"○,　"</formula1>
    </dataValidation>
    <dataValidation type="list" imeMode="halfAlpha" allowBlank="1" showInputMessage="1" showErrorMessage="1" error="リストから選択してください" sqref="N368" xr:uid="{8A09F64C-28AC-4BDE-9CB6-0E6B58579610}">
      <formula1>"○,　"</formula1>
    </dataValidation>
    <dataValidation type="list" imeMode="halfAlpha" allowBlank="1" showInputMessage="1" showErrorMessage="1" error="リストから選択してください" sqref="N369" xr:uid="{91AC8D58-A89F-4445-AE5B-9D6EE6696145}">
      <formula1>"○,　"</formula1>
    </dataValidation>
    <dataValidation type="list" imeMode="halfAlpha" allowBlank="1" showInputMessage="1" showErrorMessage="1" error="リストから選択してください" sqref="N370" xr:uid="{E883D286-F55E-4C65-8F8C-AF6EB97C52A8}">
      <formula1>"○,　"</formula1>
    </dataValidation>
    <dataValidation type="list" imeMode="halfAlpha" allowBlank="1" showInputMessage="1" showErrorMessage="1" error="リストから選択してください" sqref="N371" xr:uid="{D71BE8E9-D6A0-4ED5-A905-889F58ECCBED}">
      <formula1>"○,　"</formula1>
    </dataValidation>
    <dataValidation type="list" imeMode="halfAlpha" allowBlank="1" showInputMessage="1" showErrorMessage="1" error="リストから選択してください" sqref="N372" xr:uid="{FFF1B03C-25C0-432D-97C7-938338A1E83F}">
      <formula1>"○,　"</formula1>
    </dataValidation>
    <dataValidation type="list" imeMode="halfAlpha" allowBlank="1" showInputMessage="1" showErrorMessage="1" error="リストから選択してください" sqref="N373" xr:uid="{FF189424-A7CC-4318-B49F-D106FE66A7B7}">
      <formula1>"○,　"</formula1>
    </dataValidation>
    <dataValidation type="list" imeMode="halfAlpha" allowBlank="1" showInputMessage="1" showErrorMessage="1" error="リストから選択してください" sqref="N374" xr:uid="{52E61551-2B49-40E4-976A-DDD031C0AF99}">
      <formula1>"○,　"</formula1>
    </dataValidation>
    <dataValidation type="list" imeMode="halfAlpha" allowBlank="1" showInputMessage="1" showErrorMessage="1" error="リストから選択してください" sqref="N375" xr:uid="{9D3A10DC-513C-411C-B42D-5848257BC4F7}">
      <formula1>"○,　"</formula1>
    </dataValidation>
    <dataValidation type="list" imeMode="halfAlpha" allowBlank="1" showInputMessage="1" showErrorMessage="1" error="リストから選択してください" sqref="N376" xr:uid="{90C063EE-55CC-4CE2-9938-2EEEC42D1F7F}">
      <formula1>"○,　"</formula1>
    </dataValidation>
    <dataValidation type="list" imeMode="halfAlpha" allowBlank="1" showInputMessage="1" showErrorMessage="1" error="リストから選択してください" sqref="N377" xr:uid="{BB6D5010-5E38-478C-9C21-F1A84EC830C7}">
      <formula1>"○,　"</formula1>
    </dataValidation>
    <dataValidation type="list" imeMode="halfAlpha" allowBlank="1" showInputMessage="1" showErrorMessage="1" error="リストから選択してください" sqref="N378" xr:uid="{AD930F08-2034-4897-B9DF-3677EC415DC5}">
      <formula1>"○,　"</formula1>
    </dataValidation>
    <dataValidation type="list" imeMode="halfAlpha" allowBlank="1" showInputMessage="1" showErrorMessage="1" error="リストから選択してください" sqref="N379" xr:uid="{2F3264FA-5E71-42EA-8256-581A71F1912C}">
      <formula1>"○,　"</formula1>
    </dataValidation>
    <dataValidation type="list" imeMode="halfAlpha" allowBlank="1" showInputMessage="1" showErrorMessage="1" error="リストから選択してください" sqref="N380" xr:uid="{2F6CE7BA-8F44-4A48-ADAB-D3C8DDC5898B}">
      <formula1>"○,　"</formula1>
    </dataValidation>
    <dataValidation type="list" imeMode="halfAlpha" allowBlank="1" showInputMessage="1" showErrorMessage="1" error="リストから選択してください" sqref="N381" xr:uid="{D97539DE-80D8-461E-9D63-4CC151917EB6}">
      <formula1>"○,　"</formula1>
    </dataValidation>
    <dataValidation type="list" imeMode="halfAlpha" allowBlank="1" showInputMessage="1" showErrorMessage="1" error="リストから選択してください" sqref="N382" xr:uid="{9AF18220-269B-4F0F-A321-879D7C433D2D}">
      <formula1>"○,　"</formula1>
    </dataValidation>
    <dataValidation type="list" imeMode="halfAlpha" allowBlank="1" showInputMessage="1" showErrorMessage="1" error="リストから選択してください" sqref="N383" xr:uid="{1A8CA412-1691-460D-B54F-CEEF968682E3}">
      <formula1>"○,　"</formula1>
    </dataValidation>
    <dataValidation type="list" imeMode="halfAlpha" allowBlank="1" showInputMessage="1" showErrorMessage="1" error="リストから選択してください" sqref="N384" xr:uid="{70AAD402-883F-488D-87DC-C92F0CE789CF}">
      <formula1>"○,　"</formula1>
    </dataValidation>
    <dataValidation type="list" imeMode="halfAlpha" allowBlank="1" showInputMessage="1" showErrorMessage="1" error="リストから選択してください" sqref="N385" xr:uid="{D3EB1BD7-E393-4F1C-BD23-46C9474FF651}">
      <formula1>"○,　"</formula1>
    </dataValidation>
    <dataValidation type="list" imeMode="halfAlpha" allowBlank="1" showInputMessage="1" showErrorMessage="1" error="リストから選択してください" sqref="N386" xr:uid="{A4D658EF-7DAC-495A-88AD-C985A8968F4A}">
      <formula1>"○,　"</formula1>
    </dataValidation>
    <dataValidation type="list" imeMode="halfAlpha" allowBlank="1" showInputMessage="1" showErrorMessage="1" error="リストから選択してください" sqref="N387" xr:uid="{19D797A1-215F-41C8-B349-060867AD991C}">
      <formula1>"○,　"</formula1>
    </dataValidation>
    <dataValidation type="list" imeMode="halfAlpha" allowBlank="1" showInputMessage="1" showErrorMessage="1" error="リストから選択してください" sqref="N388" xr:uid="{90ABC3C5-4DFE-40A6-A441-933395F84301}">
      <formula1>"○,　"</formula1>
    </dataValidation>
    <dataValidation type="list" imeMode="halfAlpha" allowBlank="1" showInputMessage="1" showErrorMessage="1" error="リストから選択してください" sqref="N389" xr:uid="{733BC291-A626-49D0-87F0-867C0894C1DB}">
      <formula1>"○,　"</formula1>
    </dataValidation>
    <dataValidation type="list" imeMode="halfAlpha" allowBlank="1" showInputMessage="1" showErrorMessage="1" error="リストから選択してください" sqref="N390" xr:uid="{458731FF-9B1F-42EB-8787-C7D2EA5184D9}">
      <formula1>"○,　"</formula1>
    </dataValidation>
    <dataValidation type="list" imeMode="halfAlpha" allowBlank="1" showInputMessage="1" showErrorMessage="1" error="リストから選択してください" sqref="N391" xr:uid="{39B94BFC-F084-4A25-826D-FC77BB65699D}">
      <formula1>"○,　"</formula1>
    </dataValidation>
    <dataValidation type="list" imeMode="halfAlpha" allowBlank="1" showInputMessage="1" showErrorMessage="1" error="リストから選択してください" sqref="N392" xr:uid="{73DB2C99-ED8C-4927-A706-7AA7B89FB99F}">
      <formula1>"○,　"</formula1>
    </dataValidation>
    <dataValidation type="list" imeMode="halfAlpha" allowBlank="1" showInputMessage="1" showErrorMessage="1" error="リストから選択してください" sqref="N393" xr:uid="{9A0880E0-9E2D-4F8E-B897-6BEE42301987}">
      <formula1>"○,　"</formula1>
    </dataValidation>
    <dataValidation type="list" imeMode="halfAlpha" allowBlank="1" showInputMessage="1" showErrorMessage="1" error="リストから選択してください" sqref="N394" xr:uid="{E99AF422-F441-49A7-9AC8-A4B6FFFA1F25}">
      <formula1>"○,　"</formula1>
    </dataValidation>
    <dataValidation type="list" imeMode="halfAlpha" allowBlank="1" showInputMessage="1" showErrorMessage="1" error="リストから選択してください" sqref="N395" xr:uid="{7B850350-1E52-477B-BE05-E7CCA6D97CBA}">
      <formula1>"○,　"</formula1>
    </dataValidation>
    <dataValidation type="list" imeMode="halfAlpha" allowBlank="1" showInputMessage="1" showErrorMessage="1" error="リストから選択してください" sqref="N396" xr:uid="{1A1996B1-2597-46B3-842B-C5EDA4498D49}">
      <formula1>"○,　"</formula1>
    </dataValidation>
    <dataValidation type="list" imeMode="halfAlpha" allowBlank="1" showInputMessage="1" showErrorMessage="1" error="リストから選択してください" sqref="N397" xr:uid="{EA8EC9E1-9EE1-4BD3-B223-DB8CA072A99F}">
      <formula1>"○,　"</formula1>
    </dataValidation>
    <dataValidation type="list" imeMode="halfAlpha" allowBlank="1" showInputMessage="1" showErrorMessage="1" error="リストから選択してください" sqref="N398" xr:uid="{3A23365B-AB9F-47B3-B5FE-0F57BAA9F43F}">
      <formula1>"○,　"</formula1>
    </dataValidation>
    <dataValidation type="list" imeMode="halfAlpha" allowBlank="1" showInputMessage="1" showErrorMessage="1" error="リストから選択してください" sqref="N399" xr:uid="{1672389E-2D65-4B3B-BD31-54C508955CD1}">
      <formula1>"○,　"</formula1>
    </dataValidation>
    <dataValidation type="list" imeMode="halfAlpha" allowBlank="1" showInputMessage="1" showErrorMessage="1" error="リストから選択してください" sqref="N400" xr:uid="{2E79E25B-5FB7-46DE-B163-3C2830F3449E}">
      <formula1>"○,　"</formula1>
    </dataValidation>
    <dataValidation type="list" imeMode="halfAlpha" allowBlank="1" showInputMessage="1" showErrorMessage="1" error="リストから選択してください" sqref="N401" xr:uid="{A8FB37E7-D105-4365-968C-190FBEF91E06}">
      <formula1>"○,　"</formula1>
    </dataValidation>
    <dataValidation type="list" imeMode="halfAlpha" allowBlank="1" showInputMessage="1" showErrorMessage="1" error="リストから選択してください" sqref="N402" xr:uid="{95437AB7-96E3-417F-B6D4-01980A08CDF3}">
      <formula1>"○,　"</formula1>
    </dataValidation>
    <dataValidation type="list" imeMode="halfAlpha" allowBlank="1" showInputMessage="1" showErrorMessage="1" error="リストから選択してください" sqref="N403" xr:uid="{3CB4CB58-F337-488E-A016-318EF2641008}">
      <formula1>"○,　"</formula1>
    </dataValidation>
    <dataValidation type="list" imeMode="halfAlpha" allowBlank="1" showInputMessage="1" showErrorMessage="1" error="リストから選択してください" sqref="N404" xr:uid="{B69C8F59-C781-41FF-94C4-0D1C8810EDB0}">
      <formula1>"○,　"</formula1>
    </dataValidation>
    <dataValidation type="list" imeMode="halfAlpha" allowBlank="1" showInputMessage="1" showErrorMessage="1" error="リストから選択してください" sqref="N405" xr:uid="{6D44AB50-1DC2-44FD-8612-21A87B1B1DAA}">
      <formula1>"○,　"</formula1>
    </dataValidation>
    <dataValidation type="list" imeMode="halfAlpha" allowBlank="1" showInputMessage="1" showErrorMessage="1" error="リストから選択してください" sqref="N406" xr:uid="{5518C0AB-954A-4DBC-8961-2105E0073FDB}">
      <formula1>"○,　"</formula1>
    </dataValidation>
    <dataValidation type="list" imeMode="halfAlpha" allowBlank="1" showInputMessage="1" showErrorMessage="1" error="リストから選択してください" sqref="N407" xr:uid="{DBFACA9D-B79C-4CBF-8DBE-0D15EC57C599}">
      <formula1>"○,　"</formula1>
    </dataValidation>
    <dataValidation type="list" imeMode="halfAlpha" allowBlank="1" showInputMessage="1" showErrorMessage="1" error="リストから選択してください" sqref="N408" xr:uid="{D8919747-F49E-43B7-91E5-5A5776B70448}">
      <formula1>"○,　"</formula1>
    </dataValidation>
    <dataValidation type="list" imeMode="halfAlpha" allowBlank="1" showInputMessage="1" showErrorMessage="1" error="リストから選択してください" sqref="N409" xr:uid="{3D61305B-6834-4E2B-98F5-685D424D8849}">
      <formula1>"○,　"</formula1>
    </dataValidation>
    <dataValidation type="list" imeMode="halfAlpha" allowBlank="1" showInputMessage="1" showErrorMessage="1" error="リストから選択してください" sqref="N410" xr:uid="{14CAA162-C50F-4B46-A168-4BFA8EB1E432}">
      <formula1>"○,　"</formula1>
    </dataValidation>
    <dataValidation type="list" imeMode="halfAlpha" allowBlank="1" showInputMessage="1" showErrorMessage="1" error="リストから選択してください" sqref="N411" xr:uid="{4B4F1A9B-2E25-4A0A-B23D-3EA5605BC066}">
      <formula1>"○,　"</formula1>
    </dataValidation>
    <dataValidation type="list" imeMode="halfAlpha" allowBlank="1" showInputMessage="1" showErrorMessage="1" error="リストから選択してください" sqref="N412" xr:uid="{A4FBF1BF-1D03-4426-9216-0835E3F79ADF}">
      <formula1>"○,　"</formula1>
    </dataValidation>
    <dataValidation type="list" imeMode="halfAlpha" allowBlank="1" showInputMessage="1" showErrorMessage="1" error="リストから選択してください" sqref="N413" xr:uid="{61A7E246-9B08-4672-AEF0-093025E92D73}">
      <formula1>"○,　"</formula1>
    </dataValidation>
    <dataValidation type="list" imeMode="halfAlpha" allowBlank="1" showInputMessage="1" showErrorMessage="1" error="リストから選択してください" sqref="N414" xr:uid="{4A156BA0-F8B1-4475-8657-91F1C55CCF9D}">
      <formula1>"○,　"</formula1>
    </dataValidation>
    <dataValidation type="list" imeMode="halfAlpha" allowBlank="1" showInputMessage="1" showErrorMessage="1" error="リストから選択してください" sqref="N415" xr:uid="{7FD4295B-83F6-4D0F-8BAC-3CDF20C2D31D}">
      <formula1>"○,　"</formula1>
    </dataValidation>
    <dataValidation type="list" imeMode="halfAlpha" allowBlank="1" showInputMessage="1" showErrorMessage="1" error="リストから選択してください" sqref="N416" xr:uid="{F7DB80C8-93CF-4EE7-9B44-C4D7EFC28CD0}">
      <formula1>"○,　"</formula1>
    </dataValidation>
    <dataValidation type="list" imeMode="halfAlpha" allowBlank="1" showInputMessage="1" showErrorMessage="1" error="リストから選択してください" sqref="N417" xr:uid="{DE1E8637-A7E4-459D-90E4-B3935A98F566}">
      <formula1>"○,　"</formula1>
    </dataValidation>
    <dataValidation type="list" imeMode="halfAlpha" allowBlank="1" showInputMessage="1" showErrorMessage="1" error="リストから選択してください" sqref="N418" xr:uid="{1932EA4B-B69A-4E50-94F9-2EA9D41C6340}">
      <formula1>"○,　"</formula1>
    </dataValidation>
    <dataValidation type="list" imeMode="halfAlpha" allowBlank="1" showInputMessage="1" showErrorMessage="1" error="リストから選択してください" sqref="N419" xr:uid="{D043E82A-37D4-420D-866D-7FFC5AC36ED3}">
      <formula1>"○,　"</formula1>
    </dataValidation>
    <dataValidation type="list" imeMode="halfAlpha" allowBlank="1" showInputMessage="1" showErrorMessage="1" error="リストから選択してください" sqref="N420" xr:uid="{AA05C1E8-D77A-43B4-A51A-BE118E6C9B1E}">
      <formula1>"○,　"</formula1>
    </dataValidation>
    <dataValidation type="list" imeMode="halfAlpha" allowBlank="1" showInputMessage="1" showErrorMessage="1" error="リストから選択してください" sqref="N421" xr:uid="{2A5BA39A-C87B-4A54-B5EB-B04B7D613331}">
      <formula1>"○,　"</formula1>
    </dataValidation>
    <dataValidation type="list" imeMode="halfAlpha" allowBlank="1" showInputMessage="1" showErrorMessage="1" error="リストから選択してください" sqref="N422" xr:uid="{83EDCD02-33F6-47DA-92A1-269DCE5ECC44}">
      <formula1>"○,　"</formula1>
    </dataValidation>
    <dataValidation type="list" imeMode="halfAlpha" allowBlank="1" showInputMessage="1" showErrorMessage="1" error="リストから選択してください" sqref="N423" xr:uid="{A3FB0EB5-76BE-4265-A5C6-E48D127E8ACE}">
      <formula1>"○,　"</formula1>
    </dataValidation>
    <dataValidation type="list" imeMode="halfAlpha" allowBlank="1" showInputMessage="1" showErrorMessage="1" error="リストから選択してください" sqref="N424" xr:uid="{3E764445-7A50-4ADF-B991-C5AD59740535}">
      <formula1>"○,　"</formula1>
    </dataValidation>
    <dataValidation type="list" imeMode="halfAlpha" allowBlank="1" showInputMessage="1" showErrorMessage="1" error="リストから選択してください" sqref="N425" xr:uid="{522B112B-6568-42E7-91A1-3016E9ADA750}">
      <formula1>"○,　"</formula1>
    </dataValidation>
    <dataValidation type="list" imeMode="halfAlpha" allowBlank="1" showInputMessage="1" showErrorMessage="1" error="リストから選択してください" sqref="N426" xr:uid="{97ECF250-3DE3-4D0B-AE95-5B67DEE07F40}">
      <formula1>"○,　"</formula1>
    </dataValidation>
    <dataValidation type="list" imeMode="halfAlpha" allowBlank="1" showInputMessage="1" showErrorMessage="1" error="リストから選択してください" sqref="N427" xr:uid="{833C1FF2-9110-4184-8076-FCEBAC47FD63}">
      <formula1>"○,　"</formula1>
    </dataValidation>
    <dataValidation type="list" imeMode="halfAlpha" allowBlank="1" showInputMessage="1" showErrorMessage="1" error="リストから選択してください" sqref="N428" xr:uid="{A124D1E6-C903-43BC-806E-AC3A19E1167E}">
      <formula1>"○,　"</formula1>
    </dataValidation>
    <dataValidation type="list" imeMode="halfAlpha" allowBlank="1" showInputMessage="1" showErrorMessage="1" error="リストから選択してください" sqref="N429" xr:uid="{1BDDCC47-4282-4318-AB15-7A5B957BD4A9}">
      <formula1>"○,　"</formula1>
    </dataValidation>
    <dataValidation type="list" imeMode="halfAlpha" allowBlank="1" showInputMessage="1" showErrorMessage="1" error="リストから選択してください" sqref="N430" xr:uid="{ECD756E1-232D-43B9-B535-694F74DDBA05}">
      <formula1>"○,　"</formula1>
    </dataValidation>
    <dataValidation type="list" imeMode="halfAlpha" allowBlank="1" showInputMessage="1" showErrorMessage="1" error="リストから選択してください" sqref="N431" xr:uid="{9241A4FD-5B10-4BF6-836A-1870EC38F138}">
      <formula1>"○,　"</formula1>
    </dataValidation>
    <dataValidation type="list" imeMode="halfAlpha" allowBlank="1" showInputMessage="1" showErrorMessage="1" error="リストから選択してください" sqref="N432" xr:uid="{D2B93C3C-F317-4981-B44B-7744180E95C6}">
      <formula1>"○,　"</formula1>
    </dataValidation>
    <dataValidation type="list" imeMode="halfAlpha" allowBlank="1" showInputMessage="1" showErrorMessage="1" error="リストから選択してください" sqref="N433" xr:uid="{D2C20653-182B-43AC-9FB5-BC5DF39DA8D2}">
      <formula1>"○,　"</formula1>
    </dataValidation>
    <dataValidation type="list" imeMode="halfAlpha" allowBlank="1" showInputMessage="1" showErrorMessage="1" error="リストから選択してください" sqref="N434" xr:uid="{A5575597-AA3A-4FAE-9CEE-DD227872454E}">
      <formula1>"○,　"</formula1>
    </dataValidation>
    <dataValidation type="list" imeMode="halfAlpha" allowBlank="1" showInputMessage="1" showErrorMessage="1" error="リストから選択してください" sqref="N435" xr:uid="{3A559759-AF39-4A4A-885C-0FE2916AE3B2}">
      <formula1>"○,　"</formula1>
    </dataValidation>
    <dataValidation type="list" imeMode="halfAlpha" allowBlank="1" showInputMessage="1" showErrorMessage="1" error="リストから選択してください" sqref="N436" xr:uid="{1DF2E86A-01AB-4DD9-A451-CA646A79404E}">
      <formula1>"○,　"</formula1>
    </dataValidation>
    <dataValidation type="list" imeMode="halfAlpha" allowBlank="1" showInputMessage="1" showErrorMessage="1" error="リストから選択してください" sqref="N437" xr:uid="{31E72870-504D-4A4B-AD87-2CEDBF8F855F}">
      <formula1>"○,　"</formula1>
    </dataValidation>
    <dataValidation type="list" imeMode="halfAlpha" allowBlank="1" showInputMessage="1" showErrorMessage="1" error="リストから選択してください" sqref="N438" xr:uid="{7F3AEA58-9248-4045-ADF1-7298BFC33502}">
      <formula1>"○,　"</formula1>
    </dataValidation>
    <dataValidation type="list" imeMode="halfAlpha" allowBlank="1" showInputMessage="1" showErrorMessage="1" error="リストから選択してください" sqref="N439" xr:uid="{6C335233-51EB-4CFF-AB49-DAFBEF5C8FAC}">
      <formula1>"○,　"</formula1>
    </dataValidation>
    <dataValidation type="list" imeMode="halfAlpha" allowBlank="1" showInputMessage="1" showErrorMessage="1" error="リストから選択してください" sqref="N440" xr:uid="{BDA227A1-FAAA-4FE8-8D2D-E2257B003632}">
      <formula1>"○,　"</formula1>
    </dataValidation>
    <dataValidation type="list" imeMode="halfAlpha" allowBlank="1" showInputMessage="1" showErrorMessage="1" error="リストから選択してください" sqref="N441" xr:uid="{85648C6A-B2C0-450D-AEF1-94B6AD524A31}">
      <formula1>"○,　"</formula1>
    </dataValidation>
    <dataValidation type="list" imeMode="halfAlpha" allowBlank="1" showInputMessage="1" showErrorMessage="1" error="リストから選択してください" sqref="N442" xr:uid="{1E674D92-8E3D-4520-892C-6ADD5C8DF296}">
      <formula1>"○,　"</formula1>
    </dataValidation>
    <dataValidation type="list" imeMode="halfAlpha" allowBlank="1" showInputMessage="1" showErrorMessage="1" error="リストから選択してください" sqref="N443" xr:uid="{45946A25-B6CA-4064-9170-6B0D5BA8CEED}">
      <formula1>"○,　"</formula1>
    </dataValidation>
    <dataValidation type="list" imeMode="halfAlpha" allowBlank="1" showInputMessage="1" showErrorMessage="1" error="リストから選択してください" sqref="N444" xr:uid="{8B0AA5B3-4C60-4F5B-B0DE-971541C83EB0}">
      <formula1>"○,　"</formula1>
    </dataValidation>
    <dataValidation type="list" imeMode="halfAlpha" allowBlank="1" showInputMessage="1" showErrorMessage="1" error="リストから選択してください" sqref="N445" xr:uid="{29AA7A8B-770D-4650-908E-36012F82D700}">
      <formula1>"○,　"</formula1>
    </dataValidation>
    <dataValidation type="list" imeMode="halfAlpha" allowBlank="1" showInputMessage="1" showErrorMessage="1" error="リストから選択してください" sqref="N446" xr:uid="{84ACCB3E-20A3-4898-8080-BCDD1D39B162}">
      <formula1>"○,　"</formula1>
    </dataValidation>
    <dataValidation type="list" imeMode="halfAlpha" allowBlank="1" showInputMessage="1" showErrorMessage="1" error="リストから選択してください" sqref="N447" xr:uid="{2EA76388-9389-475B-8F91-3ABE7BCC91E5}">
      <formula1>"○,　"</formula1>
    </dataValidation>
    <dataValidation type="list" imeMode="halfAlpha" allowBlank="1" showInputMessage="1" showErrorMessage="1" error="リストから選択してください" sqref="N448" xr:uid="{4B581110-400D-4F8C-9FFF-CE150720622E}">
      <formula1>"○,　"</formula1>
    </dataValidation>
    <dataValidation type="list" imeMode="halfAlpha" allowBlank="1" showInputMessage="1" showErrorMessage="1" error="リストから選択してください" sqref="N449" xr:uid="{C0963315-BE6B-4774-9294-2354B82E7794}">
      <formula1>"○,　"</formula1>
    </dataValidation>
    <dataValidation type="list" imeMode="halfAlpha" allowBlank="1" showInputMessage="1" showErrorMessage="1" error="リストから選択してください" sqref="N450" xr:uid="{C902D05B-F185-4687-B7F0-904EF3558824}">
      <formula1>"○,　"</formula1>
    </dataValidation>
    <dataValidation type="list" imeMode="halfAlpha" allowBlank="1" showInputMessage="1" showErrorMessage="1" error="リストから選択してください" sqref="N451" xr:uid="{E271A339-2A61-44EC-9F61-F57DBDF86DF2}">
      <formula1>"○,　"</formula1>
    </dataValidation>
    <dataValidation type="list" imeMode="halfAlpha" allowBlank="1" showInputMessage="1" showErrorMessage="1" error="リストから選択してください" sqref="N452" xr:uid="{4D602036-1875-427B-88C0-F7A9F1CDAE72}">
      <formula1>"○,　"</formula1>
    </dataValidation>
    <dataValidation type="list" imeMode="halfAlpha" allowBlank="1" showInputMessage="1" showErrorMessage="1" error="リストから選択してください" sqref="N453" xr:uid="{9AE1069B-64B9-4503-8885-F7A44CDF9543}">
      <formula1>"○,　"</formula1>
    </dataValidation>
    <dataValidation type="list" imeMode="halfAlpha" allowBlank="1" showInputMessage="1" showErrorMessage="1" error="リストから選択してください" sqref="N454" xr:uid="{C02EC1A5-DE4F-4C6A-A56F-D9FBB80B148B}">
      <formula1>"○,　"</formula1>
    </dataValidation>
    <dataValidation type="list" imeMode="halfAlpha" allowBlank="1" showInputMessage="1" showErrorMessage="1" error="リストから選択してください" sqref="N455" xr:uid="{C5AFF714-54E3-4066-B67B-A3EDFD41663B}">
      <formula1>"○,　"</formula1>
    </dataValidation>
    <dataValidation type="list" imeMode="halfAlpha" allowBlank="1" showInputMessage="1" showErrorMessage="1" error="リストから選択してください" sqref="N456" xr:uid="{74BCEA85-F77E-44D1-8C0B-588BBF0DAB50}">
      <formula1>"○,　"</formula1>
    </dataValidation>
    <dataValidation type="list" imeMode="halfAlpha" allowBlank="1" showInputMessage="1" showErrorMessage="1" error="リストから選択してください" sqref="N457" xr:uid="{96EB6100-EF18-4642-AF40-BC636943ACB0}">
      <formula1>"○,　"</formula1>
    </dataValidation>
    <dataValidation type="list" imeMode="halfAlpha" allowBlank="1" showInputMessage="1" showErrorMessage="1" error="リストから選択してください" sqref="N458" xr:uid="{1746B63D-2106-4B35-ACBC-45F777C1E048}">
      <formula1>"○,　"</formula1>
    </dataValidation>
    <dataValidation type="list" imeMode="halfAlpha" allowBlank="1" showInputMessage="1" showErrorMessage="1" error="リストから選択してください" sqref="N459" xr:uid="{B7BA455C-A4D0-404B-B6DB-3D7B9B820210}">
      <formula1>"○,　"</formula1>
    </dataValidation>
    <dataValidation type="list" imeMode="halfAlpha" allowBlank="1" showInputMessage="1" showErrorMessage="1" error="リストから選択してください" sqref="N460" xr:uid="{B4527445-11D4-4840-89B4-3DC79890C808}">
      <formula1>"○,　"</formula1>
    </dataValidation>
    <dataValidation type="list" imeMode="halfAlpha" allowBlank="1" showInputMessage="1" showErrorMessage="1" error="リストから選択してください" sqref="N461" xr:uid="{9BFA13A6-D3F1-4E28-BAFE-8D02B0983912}">
      <formula1>"○,　"</formula1>
    </dataValidation>
    <dataValidation type="list" imeMode="halfAlpha" allowBlank="1" showInputMessage="1" showErrorMessage="1" error="リストから選択してください" sqref="N462" xr:uid="{5A5A153B-9CD8-4841-9BD4-2CF982F84E52}">
      <formula1>"○,　"</formula1>
    </dataValidation>
    <dataValidation type="list" imeMode="halfAlpha" allowBlank="1" showInputMessage="1" showErrorMessage="1" error="リストから選択してください" sqref="N463" xr:uid="{4EBE834F-BAFC-4F26-BEAB-52255894C238}">
      <formula1>"○,　"</formula1>
    </dataValidation>
    <dataValidation type="list" imeMode="halfAlpha" allowBlank="1" showInputMessage="1" showErrorMessage="1" error="リストから選択してください" sqref="N464" xr:uid="{5099E595-0F9D-4521-AE3D-E7E9A4875F65}">
      <formula1>"○,　"</formula1>
    </dataValidation>
    <dataValidation type="list" imeMode="halfAlpha" allowBlank="1" showInputMessage="1" showErrorMessage="1" error="リストから選択してください" sqref="N465" xr:uid="{F51A416B-23EE-4D17-B210-A8705C483140}">
      <formula1>"○,　"</formula1>
    </dataValidation>
    <dataValidation type="list" imeMode="halfAlpha" allowBlank="1" showInputMessage="1" showErrorMessage="1" error="リストから選択してください" sqref="N466" xr:uid="{2B325639-519F-417D-A4B5-C244BE736BED}">
      <formula1>"○,　"</formula1>
    </dataValidation>
    <dataValidation type="list" imeMode="halfAlpha" allowBlank="1" showInputMessage="1" showErrorMessage="1" error="リストから選択してください" sqref="N467" xr:uid="{D3DC5FD2-4685-44EC-8A6C-53EAB623F91B}">
      <formula1>"○,　"</formula1>
    </dataValidation>
    <dataValidation type="list" imeMode="halfAlpha" allowBlank="1" showInputMessage="1" showErrorMessage="1" error="リストから選択してください" sqref="N468" xr:uid="{04D31431-F139-4CCA-B05B-B47307414A8A}">
      <formula1>"○,　"</formula1>
    </dataValidation>
    <dataValidation type="list" imeMode="halfAlpha" allowBlank="1" showInputMessage="1" showErrorMessage="1" error="リストから選択してください" sqref="N469" xr:uid="{BAAAB863-7D30-470E-B91A-E811830D760F}">
      <formula1>"○,　"</formula1>
    </dataValidation>
    <dataValidation type="list" imeMode="halfAlpha" allowBlank="1" showInputMessage="1" showErrorMessage="1" error="リストから選択してください" sqref="N470" xr:uid="{684FA243-1430-41FF-9444-8C8B91918AC4}">
      <formula1>"○,　"</formula1>
    </dataValidation>
    <dataValidation type="list" imeMode="halfAlpha" allowBlank="1" showInputMessage="1" showErrorMessage="1" error="リストから選択してください" sqref="N471" xr:uid="{EFCD2996-5C00-4BC6-B76A-097FE7F82C3B}">
      <formula1>"○,　"</formula1>
    </dataValidation>
    <dataValidation type="list" imeMode="halfAlpha" allowBlank="1" showInputMessage="1" showErrorMessage="1" error="リストから選択してください" sqref="N472" xr:uid="{EA0F0E6D-2110-4F37-ABFB-A74D71DF0B3D}">
      <formula1>"○,　"</formula1>
    </dataValidation>
    <dataValidation type="list" imeMode="halfAlpha" allowBlank="1" showInputMessage="1" showErrorMessage="1" error="リストから選択してください" sqref="N473" xr:uid="{092711B1-1E7E-426C-8723-B233D88C8CDA}">
      <formula1>"○,　"</formula1>
    </dataValidation>
    <dataValidation type="list" imeMode="halfAlpha" allowBlank="1" showInputMessage="1" showErrorMessage="1" error="リストから選択してください" sqref="N474" xr:uid="{8A06EACB-4021-4727-801B-9FCD1E91AA32}">
      <formula1>"○,　"</formula1>
    </dataValidation>
    <dataValidation type="list" imeMode="halfAlpha" allowBlank="1" showInputMessage="1" showErrorMessage="1" error="リストから選択してください" sqref="N475" xr:uid="{3EE56AC8-B86B-41E4-8F06-E2845C5BC1EB}">
      <formula1>"○,　"</formula1>
    </dataValidation>
    <dataValidation type="list" imeMode="halfAlpha" allowBlank="1" showInputMessage="1" showErrorMessage="1" error="リストから選択してください" sqref="N476" xr:uid="{7420B2F3-866F-4C23-8182-E8242AA181B2}">
      <formula1>"○,　"</formula1>
    </dataValidation>
    <dataValidation type="list" imeMode="halfAlpha" allowBlank="1" showInputMessage="1" showErrorMessage="1" error="リストから選択してください" sqref="N477" xr:uid="{4B4CC443-6B9A-4482-BA70-B204822E3B98}">
      <formula1>"○,　"</formula1>
    </dataValidation>
    <dataValidation type="list" imeMode="halfAlpha" allowBlank="1" showInputMessage="1" showErrorMessage="1" error="リストから選択してください" sqref="N478" xr:uid="{22E14488-860E-49EE-AC19-7AB9B0C715EA}">
      <formula1>"○,　"</formula1>
    </dataValidation>
    <dataValidation type="list" imeMode="halfAlpha" allowBlank="1" showInputMessage="1" showErrorMessage="1" error="リストから選択してください" sqref="N479" xr:uid="{66DEE2A8-531C-4F73-AB53-8C864766AEE2}">
      <formula1>"○,　"</formula1>
    </dataValidation>
    <dataValidation type="list" imeMode="halfAlpha" allowBlank="1" showInputMessage="1" showErrorMessage="1" error="リストから選択してください" sqref="N480" xr:uid="{A4CA1D10-36F4-4993-874F-0B8A591684B4}">
      <formula1>"○,　"</formula1>
    </dataValidation>
    <dataValidation type="list" imeMode="halfAlpha" allowBlank="1" showInputMessage="1" showErrorMessage="1" error="リストから選択してください" sqref="N481" xr:uid="{CDFEEBD1-0517-4710-80CA-24C566D56343}">
      <formula1>"○,　"</formula1>
    </dataValidation>
    <dataValidation type="list" imeMode="halfAlpha" allowBlank="1" showInputMessage="1" showErrorMessage="1" error="リストから選択してください" sqref="N482" xr:uid="{493A9291-B0C8-4038-A07A-C50440D912B9}">
      <formula1>"○,　"</formula1>
    </dataValidation>
    <dataValidation type="list" imeMode="halfAlpha" allowBlank="1" showInputMessage="1" showErrorMessage="1" error="リストから選択してください" sqref="N483" xr:uid="{6BC94806-C088-4F1E-94F6-B7DD54FF9C1C}">
      <formula1>"○,　"</formula1>
    </dataValidation>
    <dataValidation type="list" imeMode="halfAlpha" allowBlank="1" showInputMessage="1" showErrorMessage="1" error="リストから選択してください" sqref="N484" xr:uid="{D8D5C5F4-81D7-4CC2-BB79-164B5CB779A5}">
      <formula1>"○,　"</formula1>
    </dataValidation>
    <dataValidation type="list" imeMode="halfAlpha" allowBlank="1" showInputMessage="1" showErrorMessage="1" error="リストから選択してください" sqref="N485" xr:uid="{DCB61853-20AE-4049-9C6A-C726A6026F5C}">
      <formula1>"○,　"</formula1>
    </dataValidation>
    <dataValidation type="list" imeMode="halfAlpha" allowBlank="1" showInputMessage="1" showErrorMessage="1" error="リストから選択してください" sqref="N486" xr:uid="{8823DB34-7913-427A-97ED-CF5E30635E82}">
      <formula1>"○,　"</formula1>
    </dataValidation>
    <dataValidation type="list" imeMode="halfAlpha" allowBlank="1" showInputMessage="1" showErrorMessage="1" error="リストから選択してください" sqref="N487" xr:uid="{B63D0B16-E3C4-433F-A596-80B6AD95C8A9}">
      <formula1>"○,　"</formula1>
    </dataValidation>
    <dataValidation type="list" imeMode="halfAlpha" allowBlank="1" showInputMessage="1" showErrorMessage="1" error="リストから選択してください" sqref="N488" xr:uid="{8C13B898-AF2B-4ADF-B8EB-A9C1DE0E6C39}">
      <formula1>"○,　"</formula1>
    </dataValidation>
    <dataValidation type="list" imeMode="halfAlpha" allowBlank="1" showInputMessage="1" showErrorMessage="1" error="リストから選択してください" sqref="N489" xr:uid="{0B0CB6FB-7CE2-4419-9405-34C232929BF1}">
      <formula1>"○,　"</formula1>
    </dataValidation>
    <dataValidation type="list" imeMode="halfAlpha" allowBlank="1" showInputMessage="1" showErrorMessage="1" error="リストから選択してください" sqref="N490" xr:uid="{A525F898-E00E-4BB6-99BF-962ACEDE3FCB}">
      <formula1>"○,　"</formula1>
    </dataValidation>
    <dataValidation type="list" imeMode="halfAlpha" allowBlank="1" showInputMessage="1" showErrorMessage="1" error="リストから選択してください" sqref="N491" xr:uid="{CA054A7B-32C6-4AD9-BDBA-8EA32DA0E625}">
      <formula1>"○,　"</formula1>
    </dataValidation>
    <dataValidation type="list" imeMode="halfAlpha" allowBlank="1" showInputMessage="1" showErrorMessage="1" error="リストから選択してください" sqref="N492" xr:uid="{787D904D-ED1E-4C67-9FB1-752240E49855}">
      <formula1>"○,　"</formula1>
    </dataValidation>
    <dataValidation type="list" imeMode="halfAlpha" allowBlank="1" showInputMessage="1" showErrorMessage="1" error="リストから選択してください" sqref="N493" xr:uid="{E989C91A-7C3A-4806-A2B6-F0CB938BFEDE}">
      <formula1>"○,　"</formula1>
    </dataValidation>
    <dataValidation type="list" imeMode="halfAlpha" allowBlank="1" showInputMessage="1" showErrorMessage="1" error="リストから選択してください" sqref="N494" xr:uid="{6B61AD68-362A-4EEC-B216-2252EB725778}">
      <formula1>"○,　"</formula1>
    </dataValidation>
    <dataValidation type="list" imeMode="halfAlpha" allowBlank="1" showInputMessage="1" showErrorMessage="1" error="リストから選択してください" sqref="N495" xr:uid="{F07BDA31-9CB6-4A03-A61D-B7BDFB555CC0}">
      <formula1>"○,　"</formula1>
    </dataValidation>
    <dataValidation type="list" imeMode="halfAlpha" allowBlank="1" showInputMessage="1" showErrorMessage="1" error="リストから選択してください" sqref="N496" xr:uid="{7C9D49CE-64BC-4FE8-8388-A51F2764E530}">
      <formula1>"○,　"</formula1>
    </dataValidation>
    <dataValidation type="list" imeMode="halfAlpha" allowBlank="1" showInputMessage="1" showErrorMessage="1" error="リストから選択してください" sqref="N497" xr:uid="{4D1CEE09-C4D6-4A7D-9829-114BC57EC07C}">
      <formula1>"○,　"</formula1>
    </dataValidation>
    <dataValidation type="list" imeMode="halfAlpha" allowBlank="1" showInputMessage="1" showErrorMessage="1" error="リストから選択してください" sqref="N498" xr:uid="{998F3768-6482-4EE4-9E84-5CDA9AB56F23}">
      <formula1>"○,　"</formula1>
    </dataValidation>
    <dataValidation type="list" imeMode="halfAlpha" allowBlank="1" showInputMessage="1" showErrorMessage="1" error="リストから選択してください" sqref="N499" xr:uid="{0D561E36-CC4C-4D67-8EB5-9DBBCEBE450E}">
      <formula1>"○,　"</formula1>
    </dataValidation>
    <dataValidation type="list" imeMode="halfAlpha" allowBlank="1" showInputMessage="1" showErrorMessage="1" error="リストから選択してください" sqref="N500" xr:uid="{4BFA82FB-C8B0-4CFA-84B3-42DA6F58ADCD}">
      <formula1>"○,　"</formula1>
    </dataValidation>
    <dataValidation type="list" imeMode="halfAlpha" allowBlank="1" showInputMessage="1" showErrorMessage="1" error="リストから選択してください" sqref="N501" xr:uid="{79D47B5D-121F-4DF3-9FD5-F91D61A33E85}">
      <formula1>"○,　"</formula1>
    </dataValidation>
    <dataValidation type="list" imeMode="halfAlpha" allowBlank="1" showInputMessage="1" showErrorMessage="1" error="リストから選択してください" sqref="N502" xr:uid="{5DBA3712-7522-41C7-BE65-4372BBAE34BE}">
      <formula1>"○,　"</formula1>
    </dataValidation>
    <dataValidation type="list" imeMode="halfAlpha" allowBlank="1" showInputMessage="1" showErrorMessage="1" error="リストから選択してください" sqref="N503" xr:uid="{16581D3C-B98F-49DB-8379-9E06D8848190}">
      <formula1>"○,　"</formula1>
    </dataValidation>
    <dataValidation type="list" imeMode="halfAlpha" allowBlank="1" showInputMessage="1" showErrorMessage="1" error="リストから選択してください" sqref="N504" xr:uid="{7F7362CE-0F44-45B7-B705-B5DE0A5026D2}">
      <formula1>"○,　"</formula1>
    </dataValidation>
    <dataValidation type="list" imeMode="halfAlpha" allowBlank="1" showInputMessage="1" showErrorMessage="1" error="リストから選択してください" sqref="N505" xr:uid="{045D608B-0D50-49CD-9C74-858287731E29}">
      <formula1>"○,　"</formula1>
    </dataValidation>
    <dataValidation type="list" imeMode="halfAlpha" allowBlank="1" showInputMessage="1" showErrorMessage="1" error="リストから選択してください" sqref="N506" xr:uid="{2DC90B9D-F0B2-41CA-8471-4D15BB0EF645}">
      <formula1>"○,　"</formula1>
    </dataValidation>
    <dataValidation type="list" imeMode="halfAlpha" allowBlank="1" showInputMessage="1" showErrorMessage="1" error="リストから選択してください" sqref="N507" xr:uid="{5FB41719-1753-4A93-8F60-7E0A76D6AECC}">
      <formula1>"○,　"</formula1>
    </dataValidation>
    <dataValidation type="list" imeMode="halfAlpha" allowBlank="1" showInputMessage="1" showErrorMessage="1" error="リストから選択してください" sqref="N508" xr:uid="{C0777F26-2A2B-4A24-9E71-E8B46A39B715}">
      <formula1>"○,　"</formula1>
    </dataValidation>
    <dataValidation type="list" imeMode="halfAlpha" allowBlank="1" showInputMessage="1" showErrorMessage="1" error="リストから選択してください" sqref="N509" xr:uid="{CD4F2588-7F39-42EA-8171-03C716771988}">
      <formula1>"○,　"</formula1>
    </dataValidation>
    <dataValidation type="list" imeMode="halfAlpha" allowBlank="1" showInputMessage="1" showErrorMessage="1" error="リストから選択してください" sqref="N510" xr:uid="{630CCA79-B5BC-47B0-B90D-CE2C307C49B3}">
      <formula1>"○,　"</formula1>
    </dataValidation>
    <dataValidation type="list" imeMode="halfAlpha" allowBlank="1" showInputMessage="1" showErrorMessage="1" error="リストから選択してください" sqref="N511" xr:uid="{DF565AD4-5779-4F7C-8732-FBF0264B1DF0}">
      <formula1>"○,　"</formula1>
    </dataValidation>
    <dataValidation type="list" imeMode="halfAlpha" allowBlank="1" showInputMessage="1" showErrorMessage="1" error="リストから選択してください" sqref="N512" xr:uid="{3074BE20-9DF2-445A-840F-E75B0F033060}">
      <formula1>"○,　"</formula1>
    </dataValidation>
    <dataValidation type="list" imeMode="halfAlpha" allowBlank="1" showInputMessage="1" showErrorMessage="1" error="リストから選択してください" sqref="N513" xr:uid="{C83FBB31-D422-498C-8285-51C40EB08BFC}">
      <formula1>"○,　"</formula1>
    </dataValidation>
    <dataValidation type="list" imeMode="halfAlpha" allowBlank="1" showInputMessage="1" showErrorMessage="1" error="リストから選択してください" sqref="N514" xr:uid="{7DED01D7-B865-44A8-869E-C746D7B4C218}">
      <formula1>"○,　"</formula1>
    </dataValidation>
    <dataValidation type="list" imeMode="halfAlpha" allowBlank="1" showInputMessage="1" showErrorMessage="1" error="リストから選択してください" sqref="N515" xr:uid="{CE1CB278-DAE0-4B14-B9FD-2A05670CEAB4}">
      <formula1>"○,　"</formula1>
    </dataValidation>
    <dataValidation type="list" imeMode="halfAlpha" allowBlank="1" showInputMessage="1" showErrorMessage="1" error="リストから選択してください" sqref="N516" xr:uid="{208FAD2C-5857-4090-B825-D6A17C38254A}">
      <formula1>"○,　"</formula1>
    </dataValidation>
    <dataValidation type="list" imeMode="halfAlpha" allowBlank="1" showInputMessage="1" showErrorMessage="1" error="リストから選択してください" sqref="N517" xr:uid="{994F43D9-C173-401F-8833-A418AC31F24C}">
      <formula1>"○,　"</formula1>
    </dataValidation>
    <dataValidation type="list" imeMode="halfAlpha" allowBlank="1" showInputMessage="1" showErrorMessage="1" error="リストから選択してください" sqref="N518" xr:uid="{93187180-CA11-4B1F-A905-6CDBCEC3BF58}">
      <formula1>"○,　"</formula1>
    </dataValidation>
    <dataValidation type="list" imeMode="halfAlpha" allowBlank="1" showInputMessage="1" showErrorMessage="1" error="リストから選択してください" sqref="N519" xr:uid="{C6E722C9-1DF8-4024-A37A-9535D9D5BCDB}">
      <formula1>"○,　"</formula1>
    </dataValidation>
    <dataValidation type="list" imeMode="halfAlpha" allowBlank="1" showInputMessage="1" showErrorMessage="1" error="リストから選択してください" sqref="N520" xr:uid="{3F08ACE1-CD73-4B7A-BDF2-E2ADB23E8711}">
      <formula1>"○,　"</formula1>
    </dataValidation>
    <dataValidation type="list" imeMode="halfAlpha" allowBlank="1" showInputMessage="1" showErrorMessage="1" error="リストから選択してください" sqref="N521" xr:uid="{69F67622-A5EE-4F4B-A698-B5A2034E4E25}">
      <formula1>"○,　"</formula1>
    </dataValidation>
    <dataValidation type="list" imeMode="halfAlpha" allowBlank="1" showInputMessage="1" showErrorMessage="1" error="リストから選択してください" sqref="N522" xr:uid="{5C9E0734-25F8-4A32-8C3A-01043F73294D}">
      <formula1>"○,　"</formula1>
    </dataValidation>
    <dataValidation type="list" imeMode="halfAlpha" allowBlank="1" showInputMessage="1" showErrorMessage="1" error="リストから選択してください" sqref="N523" xr:uid="{E62D80B5-E1FE-46CD-859D-BEAD7CF31ADE}">
      <formula1>"○,　"</formula1>
    </dataValidation>
    <dataValidation type="list" imeMode="halfAlpha" allowBlank="1" showInputMessage="1" showErrorMessage="1" error="リストから選択してください" sqref="N524" xr:uid="{7D67A334-2C38-47D0-A110-4963F92477AA}">
      <formula1>"○,　"</formula1>
    </dataValidation>
    <dataValidation type="list" imeMode="halfAlpha" allowBlank="1" showInputMessage="1" showErrorMessage="1" error="リストから選択してください" sqref="N525" xr:uid="{72F16BC3-B4A2-4D04-9612-F90873F09E92}">
      <formula1>"○,　"</formula1>
    </dataValidation>
    <dataValidation type="list" imeMode="halfAlpha" allowBlank="1" showInputMessage="1" showErrorMessage="1" error="リストから選択してください" sqref="N526" xr:uid="{A4AB1EE7-CDC4-42DA-9288-875B34B6C691}">
      <formula1>"○,　"</formula1>
    </dataValidation>
    <dataValidation type="list" imeMode="halfAlpha" allowBlank="1" showInputMessage="1" showErrorMessage="1" error="リストから選択してください" sqref="N527" xr:uid="{903ABDC1-DB5F-4325-BEE5-DA06F43E5DA1}">
      <formula1>"○,　"</formula1>
    </dataValidation>
    <dataValidation type="list" imeMode="halfAlpha" allowBlank="1" showInputMessage="1" showErrorMessage="1" error="リストから選択してください" sqref="N528" xr:uid="{E543DE43-7998-41D7-8B26-12CC5B0AB4BF}">
      <formula1>"○,　"</formula1>
    </dataValidation>
    <dataValidation type="list" imeMode="halfAlpha" allowBlank="1" showInputMessage="1" showErrorMessage="1" error="リストから選択してください" sqref="N529" xr:uid="{0F520255-70D9-4086-BDE8-EC9683EA4F61}">
      <formula1>"○,　"</formula1>
    </dataValidation>
    <dataValidation type="list" imeMode="halfAlpha" allowBlank="1" showInputMessage="1" showErrorMessage="1" error="リストから選択してください" sqref="N530" xr:uid="{9A075566-0469-49A8-BB06-F120C95061BA}">
      <formula1>"○,　"</formula1>
    </dataValidation>
    <dataValidation type="list" imeMode="halfAlpha" allowBlank="1" showInputMessage="1" showErrorMessage="1" error="リストから選択してください" sqref="N531" xr:uid="{E06AB420-E942-4495-9BE3-87657C338278}">
      <formula1>"○,　"</formula1>
    </dataValidation>
    <dataValidation type="list" imeMode="halfAlpha" allowBlank="1" showInputMessage="1" showErrorMessage="1" error="リストから選択してください" sqref="N532" xr:uid="{196C5A7D-C8BE-4352-B4AF-A8F5EA53D0C9}">
      <formula1>"○,　"</formula1>
    </dataValidation>
    <dataValidation type="list" imeMode="halfAlpha" allowBlank="1" showInputMessage="1" showErrorMessage="1" error="リストから選択してください" sqref="N533" xr:uid="{3980C8BF-8E59-4E73-ACD2-BE0ED0BD2AA7}">
      <formula1>"○,　"</formula1>
    </dataValidation>
    <dataValidation type="list" imeMode="halfAlpha" allowBlank="1" showInputMessage="1" showErrorMessage="1" error="リストから選択してください" sqref="N534" xr:uid="{AE88B3C5-A9D2-48CE-ABC2-8F3BBD168054}">
      <formula1>"○,　"</formula1>
    </dataValidation>
    <dataValidation type="list" imeMode="halfAlpha" allowBlank="1" showInputMessage="1" showErrorMessage="1" error="リストから選択してください" sqref="N535" xr:uid="{F75BDDD6-C403-496C-9FAF-C8EF14AA245C}">
      <formula1>"○,　"</formula1>
    </dataValidation>
    <dataValidation type="list" imeMode="halfAlpha" allowBlank="1" showInputMessage="1" showErrorMessage="1" error="リストから選択してください" sqref="N536" xr:uid="{D7535183-25E4-4208-946E-C485485EA2CC}">
      <formula1>"○,　"</formula1>
    </dataValidation>
    <dataValidation type="list" imeMode="halfAlpha" allowBlank="1" showInputMessage="1" showErrorMessage="1" error="リストから選択してください" sqref="N537" xr:uid="{7EF15DD0-190A-4B77-873D-F6E77B2FB622}">
      <formula1>"○,　"</formula1>
    </dataValidation>
    <dataValidation type="list" imeMode="halfAlpha" allowBlank="1" showInputMessage="1" showErrorMessage="1" error="リストから選択してください" sqref="N538" xr:uid="{AAB68913-A92F-482C-BCD2-C35876C6783E}">
      <formula1>"○,　"</formula1>
    </dataValidation>
    <dataValidation type="list" imeMode="halfAlpha" allowBlank="1" showInputMessage="1" showErrorMessage="1" error="リストから選択してください" sqref="N539" xr:uid="{C1E29443-53DF-430D-B340-DED93C4CF2C0}">
      <formula1>"○,　"</formula1>
    </dataValidation>
    <dataValidation type="list" imeMode="halfAlpha" allowBlank="1" showInputMessage="1" showErrorMessage="1" error="リストから選択してください" sqref="N540" xr:uid="{CA3E822C-959C-4230-ACD1-68DAF6143900}">
      <formula1>"○,　"</formula1>
    </dataValidation>
    <dataValidation type="list" imeMode="halfAlpha" allowBlank="1" showInputMessage="1" showErrorMessage="1" error="リストから選択してください" sqref="N541" xr:uid="{2E96328E-191A-4C9E-8208-9B72FE170A7E}">
      <formula1>"○,　"</formula1>
    </dataValidation>
    <dataValidation type="list" imeMode="halfAlpha" allowBlank="1" showInputMessage="1" showErrorMessage="1" error="リストから選択してください" sqref="N542" xr:uid="{733DF456-72FB-4443-910F-5BC8595583D1}">
      <formula1>"○,　"</formula1>
    </dataValidation>
    <dataValidation type="list" imeMode="halfAlpha" allowBlank="1" showInputMessage="1" showErrorMessage="1" error="リストから選択してください" sqref="N543" xr:uid="{D2DAC912-DE37-4510-B8DD-B4F4F1324A2A}">
      <formula1>"○,　"</formula1>
    </dataValidation>
    <dataValidation type="list" imeMode="halfAlpha" allowBlank="1" showInputMessage="1" showErrorMessage="1" error="リストから選択してください" sqref="N544" xr:uid="{DB379BFC-0593-4D8F-8A07-B37B86B61DDB}">
      <formula1>"○,　"</formula1>
    </dataValidation>
    <dataValidation type="list" imeMode="halfAlpha" allowBlank="1" showInputMessage="1" showErrorMessage="1" error="リストから選択してください" sqref="N545" xr:uid="{2FFD4324-3F7E-43B2-A48B-D26DD9ECF934}">
      <formula1>"○,　"</formula1>
    </dataValidation>
    <dataValidation type="list" imeMode="halfAlpha" allowBlank="1" showInputMessage="1" showErrorMessage="1" error="リストから選択してください" sqref="N546" xr:uid="{A6FE6132-7630-4246-98D5-38276EC31B06}">
      <formula1>"○,　"</formula1>
    </dataValidation>
    <dataValidation type="list" imeMode="halfAlpha" allowBlank="1" showInputMessage="1" showErrorMessage="1" error="リストから選択してください" sqref="N547" xr:uid="{F7174C6D-B074-47FF-8E3A-C66F82DDC278}">
      <formula1>"○,　"</formula1>
    </dataValidation>
    <dataValidation type="list" imeMode="halfAlpha" allowBlank="1" showInputMessage="1" showErrorMessage="1" error="リストから選択してください" sqref="N548" xr:uid="{8CB8BB37-C9B1-4852-AD6A-161F63CAFC03}">
      <formula1>"○,　"</formula1>
    </dataValidation>
    <dataValidation type="list" imeMode="halfAlpha" allowBlank="1" showInputMessage="1" showErrorMessage="1" error="リストから選択してください" sqref="N549" xr:uid="{DA4C5539-76FE-41D6-800A-2444A731A15B}">
      <formula1>"○,　"</formula1>
    </dataValidation>
    <dataValidation type="list" imeMode="halfAlpha" allowBlank="1" showInputMessage="1" showErrorMessage="1" error="リストから選択してください" sqref="N550" xr:uid="{A876CBC7-CC30-4FE7-AFA9-ECF1D313BFBD}">
      <formula1>"○,　"</formula1>
    </dataValidation>
    <dataValidation type="list" imeMode="halfAlpha" allowBlank="1" showInputMessage="1" showErrorMessage="1" error="リストから選択してください" sqref="N551" xr:uid="{AC6274BC-08F5-491E-803B-C91960516E4B}">
      <formula1>"○,　"</formula1>
    </dataValidation>
    <dataValidation type="list" imeMode="halfAlpha" allowBlank="1" showInputMessage="1" showErrorMessage="1" error="リストから選択してください" sqref="N552" xr:uid="{4BF510F2-5BF0-4D19-8438-CE6FDC2BED58}">
      <formula1>"○,　"</formula1>
    </dataValidation>
    <dataValidation type="list" imeMode="halfAlpha" allowBlank="1" showInputMessage="1" showErrorMessage="1" error="リストから選択してください" sqref="N553" xr:uid="{7EE389B9-B400-4BCD-8B1E-2B4D151AF400}">
      <formula1>"○,　"</formula1>
    </dataValidation>
    <dataValidation type="list" imeMode="halfAlpha" allowBlank="1" showInputMessage="1" showErrorMessage="1" error="リストから選択してください" sqref="N554" xr:uid="{E0100A5B-6562-4986-BE3F-514081CEEDA7}">
      <formula1>"○,　"</formula1>
    </dataValidation>
    <dataValidation type="list" imeMode="halfAlpha" allowBlank="1" showInputMessage="1" showErrorMessage="1" error="リストから選択してください" sqref="N555" xr:uid="{33BEEFC0-E455-43C6-BAC6-91441CB281BD}">
      <formula1>"○,　"</formula1>
    </dataValidation>
    <dataValidation type="list" imeMode="halfAlpha" allowBlank="1" showInputMessage="1" showErrorMessage="1" error="リストから選択してください" sqref="N556" xr:uid="{1BF033FA-98C8-458B-BE6C-DE340E28B365}">
      <formula1>"○,　"</formula1>
    </dataValidation>
    <dataValidation type="list" imeMode="halfAlpha" allowBlank="1" showInputMessage="1" showErrorMessage="1" error="リストから選択してください" sqref="N557" xr:uid="{BACC2655-88F4-493F-9730-E968B84E98E6}">
      <formula1>"○,　"</formula1>
    </dataValidation>
    <dataValidation type="list" imeMode="halfAlpha" allowBlank="1" showInputMessage="1" showErrorMessage="1" error="リストから選択してください" sqref="N558" xr:uid="{E661DFB8-494D-458E-A5FC-9A9F9CD0AA23}">
      <formula1>"○,　"</formula1>
    </dataValidation>
    <dataValidation type="list" imeMode="halfAlpha" allowBlank="1" showInputMessage="1" showErrorMessage="1" error="リストから選択してください" sqref="N559" xr:uid="{144719DE-B671-4D9B-8A85-BA309869859B}">
      <formula1>"○,　"</formula1>
    </dataValidation>
    <dataValidation type="list" imeMode="halfAlpha" allowBlank="1" showInputMessage="1" showErrorMessage="1" error="リストから選択してください" sqref="N560" xr:uid="{50F27CCE-262A-4176-BCEE-EAAE2E21485C}">
      <formula1>"○,　"</formula1>
    </dataValidation>
    <dataValidation type="list" imeMode="halfAlpha" allowBlank="1" showInputMessage="1" showErrorMessage="1" error="リストから選択してください" sqref="N561" xr:uid="{6EB8614B-C85A-47DE-B166-4EC146918B10}">
      <formula1>"○,　"</formula1>
    </dataValidation>
    <dataValidation type="list" imeMode="halfAlpha" allowBlank="1" showInputMessage="1" showErrorMessage="1" error="リストから選択してください" sqref="N562" xr:uid="{7B93EB40-7FD0-42CF-A491-B0E8C733B03F}">
      <formula1>"○,　"</formula1>
    </dataValidation>
    <dataValidation type="list" imeMode="halfAlpha" allowBlank="1" showInputMessage="1" showErrorMessage="1" error="リストから選択してください" sqref="N563" xr:uid="{B7B2F86D-E226-44E8-BA9B-F06E9E1667C2}">
      <formula1>"○,　"</formula1>
    </dataValidation>
    <dataValidation type="list" imeMode="halfAlpha" allowBlank="1" showInputMessage="1" showErrorMessage="1" error="リストから選択してください" sqref="N566" xr:uid="{F605EB89-9376-4595-A0B3-60020F6C9E58}">
      <formula1>"○,　"</formula1>
    </dataValidation>
    <dataValidation type="list" imeMode="halfAlpha" allowBlank="1" showInputMessage="1" showErrorMessage="1" error="リストから選択してください" sqref="N567" xr:uid="{0148D306-32CB-4B03-9F4C-AC8C92A2D732}">
      <formula1>"○,　"</formula1>
    </dataValidation>
    <dataValidation type="list" imeMode="halfAlpha" allowBlank="1" showInputMessage="1" showErrorMessage="1" error="リストから選択してください" sqref="N568" xr:uid="{C8A4156E-EA61-482C-A1A6-F2FA071E1B5B}">
      <formula1>"○,　"</formula1>
    </dataValidation>
    <dataValidation type="list" imeMode="halfAlpha" allowBlank="1" showInputMessage="1" showErrorMessage="1" error="リストから選択してください" sqref="N569" xr:uid="{B17A5383-60B6-439E-8AE9-D63D52980290}">
      <formula1>"○,　"</formula1>
    </dataValidation>
    <dataValidation type="list" imeMode="halfAlpha" allowBlank="1" showInputMessage="1" showErrorMessage="1" error="リストから選択してください" sqref="N570" xr:uid="{C194F7C1-95C8-4711-BFAE-F9608A5048A5}">
      <formula1>"○,　"</formula1>
    </dataValidation>
    <dataValidation type="list" imeMode="halfAlpha" allowBlank="1" showInputMessage="1" showErrorMessage="1" error="リストから選択してください" sqref="N571" xr:uid="{C4F71168-931D-4766-BE4E-F2D2F350B369}">
      <formula1>"○,　"</formula1>
    </dataValidation>
    <dataValidation type="list" imeMode="halfAlpha" allowBlank="1" showInputMessage="1" showErrorMessage="1" error="リストから選択してください" sqref="N572" xr:uid="{EC47FA2D-71D6-4B47-AD5B-2EA2EC58313E}">
      <formula1>"○,　"</formula1>
    </dataValidation>
    <dataValidation type="list" imeMode="halfAlpha" allowBlank="1" showInputMessage="1" showErrorMessage="1" error="リストから選択してください" sqref="N573" xr:uid="{E44BC066-C646-4008-9D27-3CC5B37257FB}">
      <formula1>"○,　"</formula1>
    </dataValidation>
    <dataValidation type="list" imeMode="halfAlpha" allowBlank="1" showInputMessage="1" showErrorMessage="1" error="リストから選択してください" sqref="N574" xr:uid="{6569FBA9-F02D-4E59-A23A-FE0BC3F2286B}">
      <formula1>"○,　"</formula1>
    </dataValidation>
    <dataValidation type="list" imeMode="halfAlpha" allowBlank="1" showInputMessage="1" showErrorMessage="1" error="リストから選択してください" sqref="N575" xr:uid="{D5989B75-D3DC-4CE9-B3D2-A3D3884B62E9}">
      <formula1>"○,　"</formula1>
    </dataValidation>
    <dataValidation type="list" imeMode="halfAlpha" allowBlank="1" showInputMessage="1" showErrorMessage="1" error="リストから選択してください" sqref="N576" xr:uid="{69D45F68-EBF5-4CBA-B167-78A56A78F4E0}">
      <formula1>"○,　"</formula1>
    </dataValidation>
    <dataValidation type="list" imeMode="halfAlpha" allowBlank="1" showInputMessage="1" showErrorMessage="1" error="リストから選択してください" sqref="N577" xr:uid="{53602469-1052-4300-879C-9FBF9337B2D1}">
      <formula1>"○,　"</formula1>
    </dataValidation>
    <dataValidation type="list" imeMode="halfAlpha" allowBlank="1" showInputMessage="1" showErrorMessage="1" error="リストから選択してください" sqref="N578" xr:uid="{6114B04C-E41A-431C-A5F4-5BADE73000F1}">
      <formula1>"○,　"</formula1>
    </dataValidation>
    <dataValidation type="list" imeMode="halfAlpha" allowBlank="1" showInputMessage="1" showErrorMessage="1" error="リストから選択してください" sqref="N579" xr:uid="{B3612660-ABC9-480E-8AEE-83D91379C597}">
      <formula1>"○,　"</formula1>
    </dataValidation>
    <dataValidation type="list" imeMode="halfAlpha" allowBlank="1" showInputMessage="1" showErrorMessage="1" error="リストから選択してください" sqref="N580" xr:uid="{D2BA60FA-924E-4921-B4A7-AE63EBF9F5CE}">
      <formula1>"○,　"</formula1>
    </dataValidation>
    <dataValidation type="list" imeMode="halfAlpha" allowBlank="1" showInputMessage="1" showErrorMessage="1" error="リストから選択してください" sqref="N581" xr:uid="{77FDCEEE-F226-4087-8CEB-DE25B2C98900}">
      <formula1>"○,　"</formula1>
    </dataValidation>
    <dataValidation type="list" imeMode="halfAlpha" allowBlank="1" showInputMessage="1" showErrorMessage="1" error="リストから選択してください" sqref="N582" xr:uid="{F970FF34-BDBA-45E9-8C7C-848741108B6A}">
      <formula1>"○,　"</formula1>
    </dataValidation>
    <dataValidation type="list" imeMode="halfAlpha" allowBlank="1" showInputMessage="1" showErrorMessage="1" error="リストから選択してください" sqref="N583" xr:uid="{90C26B42-9939-46FA-983C-33AFCD9AE082}">
      <formula1>"○,　"</formula1>
    </dataValidation>
    <dataValidation type="list" imeMode="halfAlpha" allowBlank="1" showInputMessage="1" showErrorMessage="1" error="リストから選択してください" sqref="N584" xr:uid="{281A9BC1-A68C-481A-9F91-374FAB19F4FC}">
      <formula1>"○,　"</formula1>
    </dataValidation>
    <dataValidation type="list" imeMode="halfAlpha" allowBlank="1" showInputMessage="1" showErrorMessage="1" error="リストから選択してください" sqref="N585" xr:uid="{B52C9A9C-8D1F-4276-A798-C23781094F1F}">
      <formula1>"○,　"</formula1>
    </dataValidation>
    <dataValidation type="list" imeMode="halfAlpha" allowBlank="1" showInputMessage="1" showErrorMessage="1" error="リストから選択してください" sqref="N586" xr:uid="{026EB749-89F9-4852-9261-AE753C26A165}">
      <formula1>"○,　"</formula1>
    </dataValidation>
    <dataValidation type="list" imeMode="halfAlpha" allowBlank="1" showInputMessage="1" showErrorMessage="1" error="リストから選択してください" sqref="N587" xr:uid="{17D01B01-4674-42DA-BBAE-9FF1BC58FAF5}">
      <formula1>"○,　"</formula1>
    </dataValidation>
    <dataValidation type="list" imeMode="halfAlpha" allowBlank="1" showInputMessage="1" showErrorMessage="1" error="リストから選択してください" sqref="N588" xr:uid="{D75856C2-CCED-4802-9A9B-6ACF431F760B}">
      <formula1>"○,　"</formula1>
    </dataValidation>
    <dataValidation type="list" imeMode="halfAlpha" allowBlank="1" showInputMessage="1" showErrorMessage="1" error="リストから選択してください" sqref="N589" xr:uid="{07E04324-0FBE-401F-8E9D-ED873DC14C80}">
      <formula1>"○,　"</formula1>
    </dataValidation>
    <dataValidation type="list" imeMode="halfAlpha" allowBlank="1" showInputMessage="1" showErrorMessage="1" error="リストから選択してください" sqref="N590" xr:uid="{B7161276-6C15-4180-8ADE-BBCC0C57FD29}">
      <formula1>"○,　"</formula1>
    </dataValidation>
    <dataValidation type="list" imeMode="halfAlpha" allowBlank="1" showInputMessage="1" showErrorMessage="1" error="リストから選択してください" sqref="N591" xr:uid="{600124E1-05D2-4FEB-8D0C-455D2EACB6F1}">
      <formula1>"○,　"</formula1>
    </dataValidation>
    <dataValidation type="list" imeMode="halfAlpha" allowBlank="1" showInputMessage="1" showErrorMessage="1" error="リストから選択してください" sqref="N592" xr:uid="{8C0B2E42-1A0C-4BB1-A024-342BF5AB0CC3}">
      <formula1>"○,　"</formula1>
    </dataValidation>
    <dataValidation type="list" imeMode="halfAlpha" allowBlank="1" showInputMessage="1" showErrorMessage="1" error="リストから選択してください" sqref="N593" xr:uid="{569549C0-7F13-4A01-86A3-B93999A6F22F}">
      <formula1>"○,　"</formula1>
    </dataValidation>
    <dataValidation type="list" imeMode="halfAlpha" allowBlank="1" showInputMessage="1" showErrorMessage="1" error="リストから選択してください" sqref="N594" xr:uid="{2957F2E9-012E-4DAE-8D94-C7227513D59A}">
      <formula1>"○,　"</formula1>
    </dataValidation>
    <dataValidation type="list" imeMode="halfAlpha" allowBlank="1" showInputMessage="1" showErrorMessage="1" error="リストから選択してください" sqref="N595" xr:uid="{6C660D94-037F-4DFA-9C19-28498EEFAC28}">
      <formula1>"○,　"</formula1>
    </dataValidation>
    <dataValidation type="list" imeMode="halfAlpha" allowBlank="1" showInputMessage="1" showErrorMessage="1" error="リストから選択してください" sqref="N596" xr:uid="{55F4462A-CE56-466A-9659-974CF5FFD061}">
      <formula1>"○,　"</formula1>
    </dataValidation>
    <dataValidation type="list" imeMode="halfAlpha" allowBlank="1" showInputMessage="1" showErrorMessage="1" error="リストから選択してください" sqref="N597" xr:uid="{E517E5DD-924A-4EC9-B2AF-DE39C93EEEB3}">
      <formula1>"○,　"</formula1>
    </dataValidation>
    <dataValidation type="list" imeMode="halfAlpha" allowBlank="1" showInputMessage="1" showErrorMessage="1" error="リストから選択してください" sqref="N598" xr:uid="{B531116D-4287-4E54-9C79-EFCA63184936}">
      <formula1>"○,　"</formula1>
    </dataValidation>
    <dataValidation type="list" imeMode="halfAlpha" allowBlank="1" showInputMessage="1" showErrorMessage="1" error="リストから選択してください" sqref="N599" xr:uid="{6AC7828B-7038-4764-9E9C-CD78A3431913}">
      <formula1>"○,　"</formula1>
    </dataValidation>
    <dataValidation type="list" imeMode="halfAlpha" allowBlank="1" showInputMessage="1" showErrorMessage="1" error="リストから選択してください" sqref="N600" xr:uid="{FAA147B7-BA37-4B71-949D-254567372598}">
      <formula1>"○,　"</formula1>
    </dataValidation>
    <dataValidation type="list" imeMode="halfAlpha" allowBlank="1" showInputMessage="1" showErrorMessage="1" error="リストから選択してください" sqref="N601" xr:uid="{B0FCEC52-0460-457E-96ED-50CE34D2269F}">
      <formula1>"○,　"</formula1>
    </dataValidation>
    <dataValidation type="list" imeMode="halfAlpha" allowBlank="1" showInputMessage="1" showErrorMessage="1" error="リストから選択してください" sqref="N602" xr:uid="{7BD0EF94-10F9-48EB-8A1C-B76FDDC57D22}">
      <formula1>"○,　"</formula1>
    </dataValidation>
    <dataValidation type="list" imeMode="halfAlpha" allowBlank="1" showInputMessage="1" showErrorMessage="1" error="リストから選択してください" sqref="N603" xr:uid="{17789368-F036-47AF-8493-FBDCCEF54D54}">
      <formula1>"○,　"</formula1>
    </dataValidation>
    <dataValidation type="list" imeMode="halfAlpha" allowBlank="1" showInputMessage="1" showErrorMessage="1" error="リストから選択してください" sqref="N604" xr:uid="{3AF1A39C-367B-4D93-8D11-C7075BD9ECA7}">
      <formula1>"○,　"</formula1>
    </dataValidation>
    <dataValidation type="list" imeMode="halfAlpha" allowBlank="1" showInputMessage="1" showErrorMessage="1" error="リストから選択してください" sqref="N605" xr:uid="{ED096221-7F4B-41C8-8552-873BA3A2879C}">
      <formula1>"○,　"</formula1>
    </dataValidation>
    <dataValidation type="list" imeMode="halfAlpha" allowBlank="1" showInputMessage="1" showErrorMessage="1" error="リストから選択してください" sqref="N606" xr:uid="{0215572E-CCA0-41B7-98AA-2D51DE02E355}">
      <formula1>"○,　"</formula1>
    </dataValidation>
    <dataValidation type="list" imeMode="halfAlpha" allowBlank="1" showInputMessage="1" showErrorMessage="1" error="リストから選択してください" sqref="N607" xr:uid="{F090F85F-4466-4278-8392-093840A47A1C}">
      <formula1>"○,　"</formula1>
    </dataValidation>
    <dataValidation type="list" imeMode="halfAlpha" allowBlank="1" showInputMessage="1" showErrorMessage="1" error="リストから選択してください" sqref="N608" xr:uid="{9BEBDDB4-62C5-464E-9218-69DA9053E1B3}">
      <formula1>"○,　"</formula1>
    </dataValidation>
    <dataValidation type="list" imeMode="halfAlpha" allowBlank="1" showInputMessage="1" showErrorMessage="1" error="リストから選択してください" sqref="N609" xr:uid="{62D900C6-AD5E-423B-8348-457AAAE63BBA}">
      <formula1>"○,　"</formula1>
    </dataValidation>
    <dataValidation type="list" imeMode="halfAlpha" allowBlank="1" showInputMessage="1" showErrorMessage="1" error="リストから選択してください" sqref="N610" xr:uid="{CA410B24-25E2-498E-93E1-E0ED7DC4794C}">
      <formula1>"○,　"</formula1>
    </dataValidation>
    <dataValidation type="list" imeMode="halfAlpha" allowBlank="1" showInputMessage="1" showErrorMessage="1" error="リストから選択してください" sqref="N611" xr:uid="{CD090D89-7AB7-426E-8C01-C01D74F24C8B}">
      <formula1>"○,　"</formula1>
    </dataValidation>
    <dataValidation type="list" imeMode="halfAlpha" allowBlank="1" showInputMessage="1" showErrorMessage="1" error="リストから選択してください" sqref="N612" xr:uid="{501A2457-FB40-4CF9-94D4-C3F906DDCF7A}">
      <formula1>"○,　"</formula1>
    </dataValidation>
    <dataValidation type="list" imeMode="halfAlpha" allowBlank="1" showInputMessage="1" showErrorMessage="1" error="リストから選択してください" sqref="N613" xr:uid="{65F3C812-AF73-499A-8676-6830A73FB6AC}">
      <formula1>"○,　"</formula1>
    </dataValidation>
    <dataValidation type="list" imeMode="halfAlpha" allowBlank="1" showInputMessage="1" showErrorMessage="1" error="リストから選択してください" sqref="N614" xr:uid="{9193C965-B18D-4667-A0CF-98D5F10F62DA}">
      <formula1>"○,　"</formula1>
    </dataValidation>
    <dataValidation type="list" imeMode="halfAlpha" allowBlank="1" showInputMessage="1" showErrorMessage="1" error="リストから選択してください" sqref="N615" xr:uid="{ACA4E130-7410-4C02-A991-DD575DB60D36}">
      <formula1>"○,　"</formula1>
    </dataValidation>
    <dataValidation type="list" imeMode="halfAlpha" allowBlank="1" showInputMessage="1" showErrorMessage="1" error="リストから選択してください" sqref="N616" xr:uid="{1AC7CD14-BD65-407C-8136-03139E5B83F1}">
      <formula1>"○,　"</formula1>
    </dataValidation>
    <dataValidation type="list" imeMode="halfAlpha" allowBlank="1" showInputMessage="1" showErrorMessage="1" error="リストから選択してください" sqref="N617" xr:uid="{405CDC7F-5CA2-4586-89CF-F3B4AC834E89}">
      <formula1>"○,　"</formula1>
    </dataValidation>
    <dataValidation type="list" imeMode="halfAlpha" allowBlank="1" showInputMessage="1" showErrorMessage="1" error="リストから選択してください" sqref="N618" xr:uid="{A0137228-12DC-49BF-B534-DC29EDF7774D}">
      <formula1>"○,　"</formula1>
    </dataValidation>
    <dataValidation type="list" imeMode="halfAlpha" allowBlank="1" showInputMessage="1" showErrorMessage="1" error="リストから選択してください" sqref="N619" xr:uid="{2BBE4558-174D-4EAE-B723-ADDF32D2582B}">
      <formula1>"○,　"</formula1>
    </dataValidation>
    <dataValidation type="list" imeMode="halfAlpha" allowBlank="1" showInputMessage="1" showErrorMessage="1" error="リストから選択してください" sqref="N620" xr:uid="{FFA79CC0-8D18-4F0B-A14A-3BC2D8A61A7F}">
      <formula1>"○,　"</formula1>
    </dataValidation>
    <dataValidation type="list" imeMode="halfAlpha" allowBlank="1" showInputMessage="1" showErrorMessage="1" error="リストから選択してください" sqref="N621" xr:uid="{E9929B76-D8AA-494E-971E-6E03DA9CB0E1}">
      <formula1>"○,　"</formula1>
    </dataValidation>
    <dataValidation type="list" imeMode="halfAlpha" allowBlank="1" showInputMessage="1" showErrorMessage="1" error="リストから選択してください" sqref="N622" xr:uid="{E4179B40-E023-42A8-BEAF-C0B92B095113}">
      <formula1>"○,　"</formula1>
    </dataValidation>
    <dataValidation type="list" imeMode="halfAlpha" allowBlank="1" showInputMessage="1" showErrorMessage="1" error="リストから選択してください" sqref="N623" xr:uid="{EE7EB9B2-D074-48C7-9F12-DA5B9DCD0CC9}">
      <formula1>"○,　"</formula1>
    </dataValidation>
    <dataValidation type="list" imeMode="halfAlpha" allowBlank="1" showInputMessage="1" showErrorMessage="1" error="リストから選択してください" sqref="N624" xr:uid="{6CC5C159-9081-4475-BE3F-50335661E92D}">
      <formula1>"○,　"</formula1>
    </dataValidation>
    <dataValidation type="list" imeMode="halfAlpha" allowBlank="1" showInputMessage="1" showErrorMessage="1" error="リストから選択してください" sqref="N625" xr:uid="{722E1B3E-9100-4E71-9546-D17F70908BD5}">
      <formula1>"○,　"</formula1>
    </dataValidation>
    <dataValidation type="list" imeMode="halfAlpha" allowBlank="1" showInputMessage="1" showErrorMessage="1" error="リストから選択してください" sqref="N626" xr:uid="{5F8D1FA0-25FE-491D-8D05-2784844AD39F}">
      <formula1>"○,　"</formula1>
    </dataValidation>
    <dataValidation type="list" imeMode="halfAlpha" allowBlank="1" showInputMessage="1" showErrorMessage="1" error="リストから選択してください" sqref="N627" xr:uid="{38C64815-7912-4305-90C3-6A0DE451D633}">
      <formula1>"○,　"</formula1>
    </dataValidation>
    <dataValidation type="list" imeMode="halfAlpha" allowBlank="1" showInputMessage="1" showErrorMessage="1" error="リストから選択してください" sqref="N628" xr:uid="{E28CEB2A-1A7B-4062-A0DD-D628CBB4875D}">
      <formula1>"○,　"</formula1>
    </dataValidation>
    <dataValidation type="list" imeMode="halfAlpha" allowBlank="1" showInputMessage="1" showErrorMessage="1" error="リストから選択してください" sqref="N629" xr:uid="{2A61E9CF-CE76-4CE9-AC19-2E2BF537FC67}">
      <formula1>"○,　"</formula1>
    </dataValidation>
    <dataValidation type="list" imeMode="halfAlpha" allowBlank="1" showInputMessage="1" showErrorMessage="1" error="リストから選択してください" sqref="N630" xr:uid="{87CACA90-071B-4922-9FAE-8CBA02A6F244}">
      <formula1>"○,　"</formula1>
    </dataValidation>
    <dataValidation type="list" imeMode="halfAlpha" allowBlank="1" showInputMessage="1" showErrorMessage="1" error="リストから選択してください" sqref="N631" xr:uid="{E999167F-439C-4BE6-82C5-EB80B18B41CB}">
      <formula1>"○,　"</formula1>
    </dataValidation>
    <dataValidation type="list" imeMode="halfAlpha" allowBlank="1" showInputMessage="1" showErrorMessage="1" error="リストから選択してください" sqref="N632" xr:uid="{2E1218C9-C17A-4CD3-97AE-9D2377456A11}">
      <formula1>"○,　"</formula1>
    </dataValidation>
    <dataValidation type="list" imeMode="halfAlpha" allowBlank="1" showInputMessage="1" showErrorMessage="1" error="リストから選択してください" sqref="N633" xr:uid="{E9EB6CEF-C877-4CB3-9FB1-B73BA416FE3C}">
      <formula1>"○,　"</formula1>
    </dataValidation>
    <dataValidation type="list" imeMode="halfAlpha" allowBlank="1" showInputMessage="1" showErrorMessage="1" error="リストから選択してください" sqref="N634" xr:uid="{A24913A7-0F07-4228-BE54-2E51A31145BF}">
      <formula1>"○,　"</formula1>
    </dataValidation>
    <dataValidation type="list" imeMode="halfAlpha" allowBlank="1" showInputMessage="1" showErrorMessage="1" error="リストから選択してください" sqref="N635" xr:uid="{F18FCC9E-8A1A-413B-860D-7A4D7E50EB5F}">
      <formula1>"○,　"</formula1>
    </dataValidation>
    <dataValidation type="list" imeMode="halfAlpha" allowBlank="1" showInputMessage="1" showErrorMessage="1" error="リストから選択してください" sqref="N636" xr:uid="{18357BC3-DC33-4DC1-81D6-3D838CAB8C15}">
      <formula1>"○,　"</formula1>
    </dataValidation>
    <dataValidation type="list" imeMode="halfAlpha" allowBlank="1" showInputMessage="1" showErrorMessage="1" error="リストから選択してください" sqref="N637" xr:uid="{A7452B7E-F115-458E-AF59-23D09AB6E2BA}">
      <formula1>"○,　"</formula1>
    </dataValidation>
    <dataValidation type="list" imeMode="halfAlpha" allowBlank="1" showInputMessage="1" showErrorMessage="1" error="リストから選択してください" sqref="N638" xr:uid="{9EDC98EE-3E6F-4691-B377-237A7FD81345}">
      <formula1>"○,　"</formula1>
    </dataValidation>
    <dataValidation type="list" imeMode="halfAlpha" allowBlank="1" showInputMessage="1" showErrorMessage="1" error="リストから選択してください" sqref="N639" xr:uid="{20FAA380-18C2-4883-A994-B677DF67E548}">
      <formula1>"○,　"</formula1>
    </dataValidation>
    <dataValidation type="list" imeMode="halfAlpha" allowBlank="1" showInputMessage="1" showErrorMessage="1" error="リストから選択してください" sqref="N640" xr:uid="{10C060E7-515C-432F-AE33-F1290C69EADE}">
      <formula1>"○,　"</formula1>
    </dataValidation>
    <dataValidation type="list" imeMode="halfAlpha" allowBlank="1" showInputMessage="1" showErrorMessage="1" error="リストから選択してください" sqref="N641" xr:uid="{5CBCECE4-E5E1-4833-87FD-023868EC308E}">
      <formula1>"○,　"</formula1>
    </dataValidation>
    <dataValidation type="list" imeMode="halfAlpha" allowBlank="1" showInputMessage="1" showErrorMessage="1" error="リストから選択してください" sqref="N642" xr:uid="{D4CDA2C6-83DF-42BF-824F-93602F36B0E7}">
      <formula1>"○,　"</formula1>
    </dataValidation>
    <dataValidation type="list" imeMode="halfAlpha" allowBlank="1" showInputMessage="1" showErrorMessage="1" error="リストから選択してください" sqref="N643" xr:uid="{E4AECB21-F4FB-4340-B6A2-4B4F7422B24B}">
      <formula1>"○,　"</formula1>
    </dataValidation>
    <dataValidation type="list" imeMode="halfAlpha" allowBlank="1" showInputMessage="1" showErrorMessage="1" error="リストから選択してください" sqref="N644" xr:uid="{31F647B7-EFD1-49FE-999C-CBABA5FC97A6}">
      <formula1>"○,　"</formula1>
    </dataValidation>
    <dataValidation type="list" imeMode="halfAlpha" allowBlank="1" showInputMessage="1" showErrorMessage="1" error="リストから選択してください" sqref="N645" xr:uid="{9A3ECFCD-B50E-4DAD-8B60-A674886922B1}">
      <formula1>"○,　"</formula1>
    </dataValidation>
    <dataValidation type="list" imeMode="halfAlpha" allowBlank="1" showInputMessage="1" showErrorMessage="1" error="リストから選択してください" sqref="N646" xr:uid="{108FC102-4EEF-4D1A-B80C-C5C0B9A0C8DD}">
      <formula1>"○,　"</formula1>
    </dataValidation>
    <dataValidation type="list" imeMode="halfAlpha" allowBlank="1" showInputMessage="1" showErrorMessage="1" error="リストから選択してください" sqref="N647" xr:uid="{C2464D89-DE18-43BF-AAF7-1C7A772C7865}">
      <formula1>"○,　"</formula1>
    </dataValidation>
    <dataValidation type="list" imeMode="halfAlpha" allowBlank="1" showInputMessage="1" showErrorMessage="1" error="リストから選択してください" sqref="N648" xr:uid="{1C5ABF03-05FA-40CF-943D-29BA201B57A3}">
      <formula1>"○,　"</formula1>
    </dataValidation>
    <dataValidation type="list" imeMode="halfAlpha" allowBlank="1" showInputMessage="1" showErrorMessage="1" error="リストから選択してください" sqref="N649" xr:uid="{71397AB1-F16A-41CC-9E28-9034A9E1E5FE}">
      <formula1>"○,　"</formula1>
    </dataValidation>
    <dataValidation type="list" imeMode="halfAlpha" allowBlank="1" showInputMessage="1" showErrorMessage="1" error="リストから選択してください" sqref="N650" xr:uid="{E2948C9D-8CF9-4BE9-AD69-E6AC4BE8D734}">
      <formula1>"○,　"</formula1>
    </dataValidation>
    <dataValidation type="list" imeMode="halfAlpha" allowBlank="1" showInputMessage="1" showErrorMessage="1" error="リストから選択してください" sqref="N651" xr:uid="{E7FA4C8F-6386-4A26-BC0E-0B49C6575853}">
      <formula1>"○,　"</formula1>
    </dataValidation>
    <dataValidation type="list" imeMode="halfAlpha" allowBlank="1" showInputMessage="1" showErrorMessage="1" error="リストから選択してください" sqref="N652" xr:uid="{DCCC1F97-3EAB-469D-AD03-8CA2967F7935}">
      <formula1>"○,　"</formula1>
    </dataValidation>
    <dataValidation type="list" imeMode="halfAlpha" allowBlank="1" showInputMessage="1" showErrorMessage="1" error="リストから選択してください" sqref="N653" xr:uid="{F56087C9-60ED-44C2-B5D4-F1ED3097D979}">
      <formula1>"○,　"</formula1>
    </dataValidation>
    <dataValidation type="list" imeMode="halfAlpha" allowBlank="1" showInputMessage="1" showErrorMessage="1" error="リストから選択してください" sqref="N654" xr:uid="{D7EA5465-86F6-4ACE-BC06-CCEE7FC2290A}">
      <formula1>"○,　"</formula1>
    </dataValidation>
    <dataValidation type="list" imeMode="halfAlpha" allowBlank="1" showInputMessage="1" showErrorMessage="1" error="リストから選択してください" sqref="N655" xr:uid="{CC4A4B5C-E714-4D3F-975B-C74CB6A75155}">
      <formula1>"○,　"</formula1>
    </dataValidation>
    <dataValidation type="list" imeMode="halfAlpha" allowBlank="1" showInputMessage="1" showErrorMessage="1" error="リストから選択してください" sqref="N656" xr:uid="{2C3B9BC6-93DE-44E6-A5D9-AEA497C63686}">
      <formula1>"○,　"</formula1>
    </dataValidation>
    <dataValidation type="list" imeMode="halfAlpha" allowBlank="1" showInputMessage="1" showErrorMessage="1" error="リストから選択してください" sqref="N657" xr:uid="{9B5D0485-77AC-4F52-A51C-18006D608654}">
      <formula1>"○,　"</formula1>
    </dataValidation>
    <dataValidation type="list" imeMode="halfAlpha" allowBlank="1" showInputMessage="1" showErrorMessage="1" error="リストから選択してください" sqref="N658" xr:uid="{35A9F2A2-0E72-4970-A0EF-0B92FDB312E1}">
      <formula1>"○,　"</formula1>
    </dataValidation>
    <dataValidation type="list" imeMode="halfAlpha" allowBlank="1" showInputMessage="1" showErrorMessage="1" error="リストから選択してください" sqref="N659" xr:uid="{837BAEAD-C122-4F86-8789-A6BCEC22DAD5}">
      <formula1>"○,　"</formula1>
    </dataValidation>
    <dataValidation type="list" imeMode="halfAlpha" allowBlank="1" showInputMessage="1" showErrorMessage="1" error="リストから選択してください" sqref="N660" xr:uid="{4FDAAEF4-5BE0-4581-84B4-9DEDC265F6D5}">
      <formula1>"○,　"</formula1>
    </dataValidation>
    <dataValidation type="list" imeMode="halfAlpha" allowBlank="1" showInputMessage="1" showErrorMessage="1" error="リストから選択してください" sqref="N661" xr:uid="{636B3E9E-80A9-4891-85D5-044D0F945910}">
      <formula1>"○,　"</formula1>
    </dataValidation>
    <dataValidation type="list" imeMode="halfAlpha" allowBlank="1" showInputMessage="1" showErrorMessage="1" error="リストから選択してください" sqref="N662" xr:uid="{160D8DBE-0489-4763-B819-9BB608C66A3E}">
      <formula1>"○,　"</formula1>
    </dataValidation>
    <dataValidation type="list" imeMode="halfAlpha" allowBlank="1" showInputMessage="1" showErrorMessage="1" error="リストから選択してください" sqref="N663" xr:uid="{574CE96A-4DE7-4B84-9EF6-2EA39EE97946}">
      <formula1>"○,　"</formula1>
    </dataValidation>
    <dataValidation type="list" imeMode="halfAlpha" allowBlank="1" showInputMessage="1" showErrorMessage="1" error="リストから選択してください" sqref="N664" xr:uid="{A1756647-8BDE-4DAF-9DD1-2D2A38565294}">
      <formula1>"○,　"</formula1>
    </dataValidation>
    <dataValidation type="list" imeMode="halfAlpha" allowBlank="1" showInputMessage="1" showErrorMessage="1" error="リストから選択してください" sqref="N665" xr:uid="{254457B9-F9F8-40DE-8286-02A8A0F713AF}">
      <formula1>"○,　"</formula1>
    </dataValidation>
    <dataValidation type="list" imeMode="halfAlpha" allowBlank="1" showInputMessage="1" showErrorMessage="1" error="リストから選択してください" sqref="N666" xr:uid="{C44B8EB6-B2D8-48F0-805B-E82500CE55F2}">
      <formula1>"○,　"</formula1>
    </dataValidation>
    <dataValidation type="list" imeMode="halfAlpha" allowBlank="1" showInputMessage="1" showErrorMessage="1" error="リストから選択してください" sqref="N667" xr:uid="{7FC0F118-288C-4C63-A261-E1AD65FC7722}">
      <formula1>"○,　"</formula1>
    </dataValidation>
    <dataValidation type="list" imeMode="halfAlpha" allowBlank="1" showInputMessage="1" showErrorMessage="1" error="リストから選択してください" sqref="N668" xr:uid="{A96F8F0F-4726-484A-A835-DE7B2453A6A5}">
      <formula1>"○,　"</formula1>
    </dataValidation>
    <dataValidation type="list" imeMode="halfAlpha" allowBlank="1" showInputMessage="1" showErrorMessage="1" error="リストから選択してください" sqref="N669" xr:uid="{F845E6F6-2944-44C6-8459-BE8D432B95CA}">
      <formula1>"○,　"</formula1>
    </dataValidation>
    <dataValidation type="list" imeMode="halfAlpha" allowBlank="1" showInputMessage="1" showErrorMessage="1" error="リストから選択してください" sqref="N670" xr:uid="{04849395-D64B-4186-9DA6-6B68C8ECEAB3}">
      <formula1>"○,　"</formula1>
    </dataValidation>
    <dataValidation type="list" imeMode="halfAlpha" allowBlank="1" showInputMessage="1" showErrorMessage="1" error="リストから選択してください" sqref="N671" xr:uid="{DA83BE5A-2894-4D40-8E0A-8EB06D17D021}">
      <formula1>"○,　"</formula1>
    </dataValidation>
    <dataValidation type="list" imeMode="halfAlpha" allowBlank="1" showInputMessage="1" showErrorMessage="1" error="リストから選択してください" sqref="N672" xr:uid="{4D5A7361-93B8-4099-BC7E-E733BDAC819D}">
      <formula1>"○,　"</formula1>
    </dataValidation>
    <dataValidation type="list" imeMode="halfAlpha" allowBlank="1" showInputMessage="1" showErrorMessage="1" error="リストから選択してください" sqref="N673" xr:uid="{21EB7AB1-A2E4-4343-8D8D-7476E5FB64DD}">
      <formula1>"○,　"</formula1>
    </dataValidation>
    <dataValidation type="list" imeMode="halfAlpha" allowBlank="1" showInputMessage="1" showErrorMessage="1" error="リストから選択してください" sqref="N674" xr:uid="{D507698B-1972-4BD6-844D-FDF249F670B6}">
      <formula1>"○,　"</formula1>
    </dataValidation>
    <dataValidation type="list" imeMode="halfAlpha" allowBlank="1" showInputMessage="1" showErrorMessage="1" error="リストから選択してください" sqref="N675" xr:uid="{1040F64A-347D-447F-BC12-3B2120D268E1}">
      <formula1>"○,　"</formula1>
    </dataValidation>
    <dataValidation type="list" imeMode="halfAlpha" allowBlank="1" showInputMessage="1" showErrorMessage="1" error="リストから選択してください" sqref="N676" xr:uid="{CB847C84-2D1B-417C-BB72-596605DF0C87}">
      <formula1>"○,　"</formula1>
    </dataValidation>
    <dataValidation type="list" imeMode="halfAlpha" allowBlank="1" showInputMessage="1" showErrorMessage="1" error="リストから選択してください" sqref="N677" xr:uid="{EDA3221C-02B1-41BA-917A-6FED71F58140}">
      <formula1>"○,　"</formula1>
    </dataValidation>
    <dataValidation type="list" imeMode="halfAlpha" allowBlank="1" showInputMessage="1" showErrorMessage="1" error="リストから選択してください" sqref="N678" xr:uid="{9C683DEF-7968-4987-B45D-13263E54945B}">
      <formula1>"○,　"</formula1>
    </dataValidation>
    <dataValidation type="list" imeMode="halfAlpha" allowBlank="1" showInputMessage="1" showErrorMessage="1" error="リストから選択してください" sqref="N679" xr:uid="{9AFD0F6F-9E4F-480A-BB44-7B629C32E309}">
      <formula1>"○,　"</formula1>
    </dataValidation>
    <dataValidation type="list" imeMode="halfAlpha" allowBlank="1" showInputMessage="1" showErrorMessage="1" error="リストから選択してください" sqref="N680" xr:uid="{EF37553A-ABF4-4C9A-990B-671DF1B1B789}">
      <formula1>"○,　"</formula1>
    </dataValidation>
    <dataValidation type="list" imeMode="halfAlpha" allowBlank="1" showInputMessage="1" showErrorMessage="1" error="リストから選択してください" sqref="N681" xr:uid="{E502C7FE-7F3F-4BF8-BDED-C50A5D954AD1}">
      <formula1>"○,　"</formula1>
    </dataValidation>
    <dataValidation type="list" imeMode="halfAlpha" allowBlank="1" showInputMessage="1" showErrorMessage="1" error="リストから選択してください" sqref="N682" xr:uid="{20D61987-8D6B-4982-A2A3-A27E70022E5C}">
      <formula1>"○,　"</formula1>
    </dataValidation>
    <dataValidation type="list" imeMode="halfAlpha" allowBlank="1" showInputMessage="1" showErrorMessage="1" error="リストから選択してください" sqref="N683" xr:uid="{30C2F278-EE83-4C8C-9665-217B0D184CFD}">
      <formula1>"○,　"</formula1>
    </dataValidation>
    <dataValidation type="list" imeMode="halfAlpha" allowBlank="1" showInputMessage="1" showErrorMessage="1" error="リストから選択してください" sqref="N684" xr:uid="{08EBA01C-8368-4B50-BA32-410DC7A6ADCF}">
      <formula1>"○,　"</formula1>
    </dataValidation>
    <dataValidation type="list" imeMode="halfAlpha" allowBlank="1" showInputMessage="1" showErrorMessage="1" error="リストから選択してください" sqref="N685" xr:uid="{42A5706A-EA96-47DB-B3E6-5BBDF2C8B7C8}">
      <formula1>"○,　"</formula1>
    </dataValidation>
    <dataValidation type="list" imeMode="halfAlpha" allowBlank="1" showInputMessage="1" showErrorMessage="1" error="リストから選択してください" sqref="N686" xr:uid="{D91684C9-CB39-4CB2-9EE0-A913A61BE4F4}">
      <formula1>"○,　"</formula1>
    </dataValidation>
    <dataValidation type="list" imeMode="halfAlpha" allowBlank="1" showInputMessage="1" showErrorMessage="1" error="リストから選択してください" sqref="N687" xr:uid="{D1B0E0A9-3A58-4667-A521-B69D1FFD8A50}">
      <formula1>"○,　"</formula1>
    </dataValidation>
    <dataValidation type="list" imeMode="halfAlpha" allowBlank="1" showInputMessage="1" showErrorMessage="1" error="リストから選択してください" sqref="N688" xr:uid="{13DB2554-1FEE-4FB8-BEFF-07DCB06EAC91}">
      <formula1>"○,　"</formula1>
    </dataValidation>
    <dataValidation type="list" imeMode="halfAlpha" allowBlank="1" showInputMessage="1" showErrorMessage="1" error="リストから選択してください" sqref="N689" xr:uid="{874C9DEB-C100-4036-9246-E9D5FFC8C2C7}">
      <formula1>"○,　"</formula1>
    </dataValidation>
    <dataValidation type="list" imeMode="halfAlpha" allowBlank="1" showInputMessage="1" showErrorMessage="1" error="リストから選択してください" sqref="N690" xr:uid="{7989CD97-3693-4BE4-817A-5431A581D86B}">
      <formula1>"○,　"</formula1>
    </dataValidation>
    <dataValidation type="list" imeMode="halfAlpha" allowBlank="1" showInputMessage="1" showErrorMessage="1" error="リストから選択してください" sqref="N691" xr:uid="{D71E5A20-ED65-4322-9AF5-FF74FBFAC2AC}">
      <formula1>"○,　"</formula1>
    </dataValidation>
    <dataValidation type="list" imeMode="halfAlpha" allowBlank="1" showInputMessage="1" showErrorMessage="1" error="リストから選択してください" sqref="N692" xr:uid="{BEFD7AAF-94A3-4628-9423-5E49FC1BA854}">
      <formula1>"○,　"</formula1>
    </dataValidation>
    <dataValidation type="list" imeMode="halfAlpha" allowBlank="1" showInputMessage="1" showErrorMessage="1" error="リストから選択してください" sqref="N693" xr:uid="{436CDAF9-4713-461C-A74F-BB348CA1D851}">
      <formula1>"○,　"</formula1>
    </dataValidation>
    <dataValidation type="list" imeMode="halfAlpha" allowBlank="1" showInputMessage="1" showErrorMessage="1" error="リストから選択してください" sqref="N694" xr:uid="{374DFFC9-18FE-4E3B-8667-E723B7CF70CB}">
      <formula1>"○,　"</formula1>
    </dataValidation>
    <dataValidation type="list" imeMode="halfAlpha" allowBlank="1" showInputMessage="1" showErrorMessage="1" error="リストから選択してください" sqref="N695" xr:uid="{A1EA160A-5C34-4185-866B-B278699CB73A}">
      <formula1>"○,　"</formula1>
    </dataValidation>
    <dataValidation type="list" imeMode="halfAlpha" allowBlank="1" showInputMessage="1" showErrorMessage="1" error="リストから選択してください" sqref="N696" xr:uid="{F7B3DA8A-D640-4567-BEC0-237825CE5B5A}">
      <formula1>"○,　"</formula1>
    </dataValidation>
    <dataValidation type="list" imeMode="halfAlpha" allowBlank="1" showInputMessage="1" showErrorMessage="1" error="リストから選択してください" sqref="N697" xr:uid="{78075B92-F2A1-4D9B-A2AF-D4CF9F603035}">
      <formula1>"○,　"</formula1>
    </dataValidation>
    <dataValidation type="list" imeMode="halfAlpha" allowBlank="1" showInputMessage="1" showErrorMessage="1" error="リストから選択してください" sqref="N698" xr:uid="{0E11016C-3856-4178-9D64-1B7061CC7E4A}">
      <formula1>"○,　"</formula1>
    </dataValidation>
    <dataValidation type="list" imeMode="halfAlpha" allowBlank="1" showInputMessage="1" showErrorMessage="1" error="リストから選択してください" sqref="N699" xr:uid="{7A956F8F-02A9-4071-A7A8-E3094708973C}">
      <formula1>"○,　"</formula1>
    </dataValidation>
    <dataValidation type="list" imeMode="halfAlpha" allowBlank="1" showInputMessage="1" showErrorMessage="1" error="リストから選択してください" sqref="N700" xr:uid="{F2BDA92A-EFD6-4013-942A-90B9527BCE1E}">
      <formula1>"○,　"</formula1>
    </dataValidation>
    <dataValidation type="list" imeMode="halfAlpha" allowBlank="1" showInputMessage="1" showErrorMessage="1" error="リストから選択してください" sqref="N701" xr:uid="{A5D04366-B12D-40EC-ADFD-449966EE7FDF}">
      <formula1>"○,　"</formula1>
    </dataValidation>
    <dataValidation type="list" imeMode="halfAlpha" allowBlank="1" showInputMessage="1" showErrorMessage="1" error="リストから選択してください" sqref="N702" xr:uid="{665B6609-E7DF-4346-8920-CF85B839C0B1}">
      <formula1>"○,　"</formula1>
    </dataValidation>
    <dataValidation type="list" imeMode="halfAlpha" allowBlank="1" showInputMessage="1" showErrorMessage="1" error="リストから選択してください" sqref="N703" xr:uid="{E01BC409-BB27-481C-90DF-277E00B8D002}">
      <formula1>"○,　"</formula1>
    </dataValidation>
    <dataValidation type="list" imeMode="halfAlpha" allowBlank="1" showInputMessage="1" showErrorMessage="1" error="リストから選択してください" sqref="N704" xr:uid="{9A66612B-F214-48E2-801F-E8AA9BECAEDD}">
      <formula1>"○,　"</formula1>
    </dataValidation>
    <dataValidation type="list" imeMode="halfAlpha" allowBlank="1" showInputMessage="1" showErrorMessage="1" error="リストから選択してください" sqref="N705" xr:uid="{815D5339-04CB-4A4A-8ADB-7AE87C468375}">
      <formula1>"○,　"</formula1>
    </dataValidation>
    <dataValidation type="list" imeMode="halfAlpha" allowBlank="1" showInputMessage="1" showErrorMessage="1" error="リストから選択してください" sqref="N706" xr:uid="{0B7B3FCB-9964-4F84-957D-2C64B969786A}">
      <formula1>"○,　"</formula1>
    </dataValidation>
    <dataValidation type="list" imeMode="halfAlpha" allowBlank="1" showInputMessage="1" showErrorMessage="1" error="リストから選択してください" sqref="N707" xr:uid="{D02D8CBA-EFCA-4A2E-AB32-95DF635B7519}">
      <formula1>"○,　"</formula1>
    </dataValidation>
    <dataValidation type="list" imeMode="halfAlpha" allowBlank="1" showInputMessage="1" showErrorMessage="1" error="リストから選択してください" sqref="N708" xr:uid="{49D4C731-CDBF-4B79-B3A2-DE567DF3C045}">
      <formula1>"○,　"</formula1>
    </dataValidation>
    <dataValidation type="list" imeMode="halfAlpha" allowBlank="1" showInputMessage="1" showErrorMessage="1" error="リストから選択してください" sqref="N709" xr:uid="{85B9B8AD-19DA-47DA-ABD3-063DA09B840A}">
      <formula1>"○,　"</formula1>
    </dataValidation>
    <dataValidation type="list" imeMode="halfAlpha" allowBlank="1" showInputMessage="1" showErrorMessage="1" error="リストから選択してください" sqref="N710" xr:uid="{5A11DE0B-ED3F-481C-8682-9849E3658BB6}">
      <formula1>"○,　"</formula1>
    </dataValidation>
    <dataValidation type="list" imeMode="halfAlpha" allowBlank="1" showInputMessage="1" showErrorMessage="1" error="リストから選択してください" sqref="N711" xr:uid="{2B4F56F6-0CC0-43F3-AE0F-629D88667904}">
      <formula1>"○,　"</formula1>
    </dataValidation>
    <dataValidation type="list" imeMode="halfAlpha" allowBlank="1" showInputMessage="1" showErrorMessage="1" error="リストから選択してください" sqref="N712" xr:uid="{A5CB5F39-7E21-4507-B202-FE1B95C673D0}">
      <formula1>"○,　"</formula1>
    </dataValidation>
    <dataValidation type="list" imeMode="halfAlpha" allowBlank="1" showInputMessage="1" showErrorMessage="1" error="リストから選択してください" sqref="N713" xr:uid="{74096D48-5A2B-49D5-9307-81B18C5736A7}">
      <formula1>"○,　"</formula1>
    </dataValidation>
    <dataValidation type="list" imeMode="halfAlpha" allowBlank="1" showInputMessage="1" showErrorMessage="1" error="リストから選択してください" sqref="N714" xr:uid="{B990DA2E-51D7-4822-921D-089428B799E1}">
      <formula1>"○,　"</formula1>
    </dataValidation>
    <dataValidation type="list" imeMode="halfAlpha" allowBlank="1" showInputMessage="1" showErrorMessage="1" error="リストから選択してください" sqref="N715" xr:uid="{5247D70F-DBD7-47C1-B1B4-99641D2AC93D}">
      <formula1>"○,　"</formula1>
    </dataValidation>
    <dataValidation type="list" imeMode="halfAlpha" allowBlank="1" showInputMessage="1" showErrorMessage="1" error="リストから選択してください" sqref="N716" xr:uid="{D0FF5389-2F86-4F4D-A319-FC7AE81DEEAD}">
      <formula1>"○,　"</formula1>
    </dataValidation>
    <dataValidation type="list" imeMode="halfAlpha" allowBlank="1" showInputMessage="1" showErrorMessage="1" error="リストから選択してください" sqref="N717" xr:uid="{38F8B4E4-AEB7-44E7-B6CE-93C5588A5309}">
      <formula1>"○,　"</formula1>
    </dataValidation>
    <dataValidation type="list" imeMode="halfAlpha" allowBlank="1" showInputMessage="1" showErrorMessage="1" error="リストから選択してください" sqref="N718" xr:uid="{CF105642-09CC-4867-B2DB-62E4B37D9E2B}">
      <formula1>"○,　"</formula1>
    </dataValidation>
    <dataValidation type="list" imeMode="halfAlpha" allowBlank="1" showInputMessage="1" showErrorMessage="1" error="リストから選択してください" sqref="N719" xr:uid="{8D0AC2F9-B0BD-468F-BC54-91D8078633C2}">
      <formula1>"○,　"</formula1>
    </dataValidation>
    <dataValidation type="list" imeMode="halfAlpha" allowBlank="1" showInputMessage="1" showErrorMessage="1" error="リストから選択してください" sqref="N720" xr:uid="{5AB77D71-FD60-44CE-96BE-3B4469CA1644}">
      <formula1>"○,　"</formula1>
    </dataValidation>
    <dataValidation type="list" imeMode="halfAlpha" allowBlank="1" showInputMessage="1" showErrorMessage="1" error="リストから選択してください" sqref="N721" xr:uid="{D2BD77CE-3BF7-447A-9A6F-7FC5AB527024}">
      <formula1>"○,　"</formula1>
    </dataValidation>
    <dataValidation type="list" imeMode="halfAlpha" allowBlank="1" showInputMessage="1" showErrorMessage="1" error="リストから選択してください" sqref="N722" xr:uid="{F3E8562B-D5E4-473E-859C-7D8620859B55}">
      <formula1>"○,　"</formula1>
    </dataValidation>
    <dataValidation type="list" imeMode="halfAlpha" allowBlank="1" showInputMessage="1" showErrorMessage="1" error="リストから選択してください" sqref="N723" xr:uid="{0ED144C1-7A15-47A5-B2D6-337122D7D50D}">
      <formula1>"○,　"</formula1>
    </dataValidation>
    <dataValidation type="date" imeMode="halfAlpha" allowBlank="1" showInputMessage="1" showErrorMessage="1" error="有効な日付を入力してください" sqref="T759:Y759" xr:uid="{98FDD65B-61BA-4D5C-A6C0-C49B4A34F922}">
      <formula1>92</formula1>
      <formula2>73415</formula2>
    </dataValidation>
    <dataValidation type="date" imeMode="halfAlpha" allowBlank="1" showInputMessage="1" showErrorMessage="1" error="有効な日付を入力してください" sqref="T760:Y760" xr:uid="{4B51EE91-14DE-42D1-B457-0312CC1867D6}">
      <formula1>92</formula1>
      <formula2>73415</formula2>
    </dataValidation>
    <dataValidation type="list" imeMode="halfAlpha" allowBlank="1" showInputMessage="1" showErrorMessage="1" error="リストから選択してください" sqref="I762:M762" xr:uid="{8E7C1703-467B-4D91-A9D0-E85AC454575B}">
      <formula1>"有,無,　"</formula1>
    </dataValidation>
    <dataValidation type="whole" imeMode="halfAlpha" allowBlank="1" showInputMessage="1" showErrorMessage="1" error="有効な数字を入力してください" sqref="L767:M767" xr:uid="{77B4E2AC-A688-446F-A437-E22AEAD9D40B}">
      <formula1>0</formula1>
      <formula2>9999999999</formula2>
    </dataValidation>
    <dataValidation type="whole" imeMode="halfAlpha" allowBlank="1" showInputMessage="1" showErrorMessage="1" error="有効な数字を入力してください" sqref="L768:M768" xr:uid="{38F0FDA8-DBAD-46FC-A5D4-E25C0777D428}">
      <formula1>0</formula1>
      <formula2>9999999999</formula2>
    </dataValidation>
    <dataValidation type="whole" imeMode="halfAlpha" allowBlank="1" showInputMessage="1" showErrorMessage="1" error="有効な数字を入力してください" sqref="L769:M769" xr:uid="{32C155B3-B588-4984-B08A-6189BC3E3887}">
      <formula1>0</formula1>
      <formula2>9999999999</formula2>
    </dataValidation>
    <dataValidation type="whole" imeMode="halfAlpha" allowBlank="1" showInputMessage="1" showErrorMessage="1" error="有効な数字を入力してください" sqref="L770:M770" xr:uid="{198C99D4-D8E7-44DB-9073-2EEB1155E591}">
      <formula1>0</formula1>
      <formula2>9999999999</formula2>
    </dataValidation>
    <dataValidation type="whole" imeMode="halfAlpha" allowBlank="1" showInputMessage="1" showErrorMessage="1" error="有効な数字を入力してください" sqref="L771:M771" xr:uid="{0D0050D9-6D6C-4A98-8561-4036A98DAC4B}">
      <formula1>0</formula1>
      <formula2>9999999999</formula2>
    </dataValidation>
    <dataValidation type="whole" imeMode="halfAlpha" allowBlank="1" showInputMessage="1" showErrorMessage="1" error="有効な数字を入力してください" sqref="L772:M772" xr:uid="{7BEFA368-CB9D-445F-9024-ACF58BB7B733}">
      <formula1>0</formula1>
      <formula2>9999999999</formula2>
    </dataValidation>
    <dataValidation type="whole" imeMode="halfAlpha" allowBlank="1" showInputMessage="1" showErrorMessage="1" error="有効な数字を入力してください" sqref="L773:M773" xr:uid="{F1B6F751-8155-4817-A927-E22B3E8AC387}">
      <formula1>0</formula1>
      <formula2>9999999999</formula2>
    </dataValidation>
    <dataValidation type="whole" imeMode="halfAlpha" allowBlank="1" showInputMessage="1" showErrorMessage="1" error="有効な数字を入力してください" sqref="U767:V767" xr:uid="{394D2613-712A-4B49-B573-BC637AF7FDDF}">
      <formula1>0</formula1>
      <formula2>9999999999</formula2>
    </dataValidation>
    <dataValidation type="whole" imeMode="halfAlpha" allowBlank="1" showInputMessage="1" showErrorMessage="1" error="有効な数字を入力してください" sqref="U768:V768" xr:uid="{C4EFAC59-117C-4FFF-881A-E450D25F7D9E}">
      <formula1>0</formula1>
      <formula2>9999999999</formula2>
    </dataValidation>
    <dataValidation type="whole" imeMode="halfAlpha" allowBlank="1" showInputMessage="1" showErrorMessage="1" error="有効な数字を入力してください" sqref="U769:V769" xr:uid="{0B1A1B1B-DF9B-4975-A4FE-38C84393A3D2}">
      <formula1>0</formula1>
      <formula2>9999999999</formula2>
    </dataValidation>
    <dataValidation type="whole" imeMode="halfAlpha" allowBlank="1" showInputMessage="1" showErrorMessage="1" error="有効な数字を入力してください" sqref="U770:V770" xr:uid="{3E2345CF-F913-4ABF-9E1F-4077EE858EF4}">
      <formula1>0</formula1>
      <formula2>9999999999</formula2>
    </dataValidation>
    <dataValidation type="whole" imeMode="halfAlpha" allowBlank="1" showInputMessage="1" showErrorMessage="1" error="有効な数字を入力してください" sqref="U771:V771" xr:uid="{106ED05E-DA4A-43B5-931C-467EE6DA46FC}">
      <formula1>0</formula1>
      <formula2>9999999999</formula2>
    </dataValidation>
    <dataValidation type="whole" imeMode="halfAlpha" allowBlank="1" showInputMessage="1" showErrorMessage="1" error="有効な数字を入力してください" sqref="U772:V772" xr:uid="{C19E8373-A2AB-4DA6-B506-F59FD83545A8}">
      <formula1>0</formula1>
      <formula2>9999999999</formula2>
    </dataValidation>
    <dataValidation type="whole" imeMode="halfAlpha" allowBlank="1" showInputMessage="1" showErrorMessage="1" error="有効な数字を入力してください" sqref="U773:V773" xr:uid="{F0BFC379-9B89-4B81-B808-B3838CE7976E}">
      <formula1>0</formula1>
      <formula2>9999999999</formula2>
    </dataValidation>
  </dataValidations>
  <pageMargins left="0.19685039370078741" right="0.19685039370078741" top="0.39370078740157483" bottom="0.19685039370078741" header="0.19685039370078741" footer="0.19685039370078741"/>
  <pageSetup paperSize="9" scale="66"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5"/>
  <sheetViews>
    <sheetView zoomScaleNormal="100" workbookViewId="0"/>
  </sheetViews>
  <sheetFormatPr defaultColWidth="9" defaultRowHeight="13.5" x14ac:dyDescent="0.15"/>
  <cols>
    <col min="1" max="16384" width="9" style="95"/>
  </cols>
  <sheetData>
    <row r="1" spans="1:1" x14ac:dyDescent="0.15">
      <c r="A1" s="95"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95" t="str">
        <f>"@神奈川県@和歌山県@鹿児島県@"</f>
        <v>@神奈川県@和歌山県@鹿児島県@</v>
      </c>
    </row>
    <row r="3" spans="1:1" x14ac:dyDescent="0.15">
      <c r="A3" s="95" t="s">
        <v>568</v>
      </c>
    </row>
    <row r="4" spans="1:1" x14ac:dyDescent="0.15">
      <c r="A4" s="95" t="s">
        <v>569</v>
      </c>
    </row>
    <row r="5" spans="1:1" x14ac:dyDescent="0.15">
      <c r="A5" s="467"/>
    </row>
  </sheetData>
  <sheetProtection algorithmName="SHA-512" hashValue="vrDz7EZnzU7kTs2tsY2BAl3BJvJR3VmJ/w/NBQe+++GxL6ACAb+VU2IMy4QycbX+WS1xK4l+/FkT8j3v74GQrg==" saltValue="vP20+GTMvwFsTFRteRUK2g==" spinCount="100000" sheet="1" objects="1" scenarios="1"/>
  <phoneticPr fontId="5"/>
  <pageMargins left="0.7" right="0.7" top="0.75" bottom="0.75" header="0.3" footer="0.3"/>
  <pageSetup paperSize="9" orientation="portrait" r:id="rId1"/>
</worksheet>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3a4e7fa2-52cc-43db-ad33-0160453b7577</vt:lpwstr>
  </property>
</Properties>
</file>