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dev\git\bid_entry\07申請書\doc\ver9\reg_standard\"/>
    </mc:Choice>
  </mc:AlternateContent>
  <xr:revisionPtr revIDLastSave="0" documentId="13_ncr:1_{39DBC703-E9B8-4D57-B598-79E7F29D4D9E}" xr6:coauthVersionLast="47" xr6:coauthVersionMax="47" xr10:uidLastSave="{00000000-0000-0000-0000-000000000000}"/>
  <workbookProtection workbookAlgorithmName="SHA-512" workbookHashValue="AJnMZMSSeQbtWiVjMPiZSVSl1AfR3NflVfvxd5xNT9i8sgJ9IuMkz60gnwppBjG2Ui54cbMNr5K3vY3K+3flOA==" workbookSaltValue="1l9tLCJ1/n/4hlVucmhBrA==" workbookSpinCount="100000" lockStructure="1"/>
  <bookViews>
    <workbookView xWindow="3120" yWindow="1125" windowWidth="24135" windowHeight="15075"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入力シート!$A$223</definedName>
    <definedName name="許可コード">settings!$A$10:$A$57</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0" i="7" l="1"/>
  <c r="A239" i="7"/>
  <c r="A238" i="7"/>
  <c r="A237" i="7"/>
  <c r="A236" i="7"/>
  <c r="A235" i="7"/>
  <c r="A234" i="7"/>
  <c r="A233" i="7"/>
  <c r="A232" i="7"/>
  <c r="A231" i="7"/>
  <c r="A230" i="7"/>
  <c r="A229" i="7"/>
  <c r="A228" i="7"/>
  <c r="A227" i="7"/>
  <c r="A226" i="7"/>
  <c r="A225" i="7"/>
  <c r="A224" i="7"/>
  <c r="A223" i="7"/>
  <c r="A219" i="7"/>
  <c r="A217" i="7"/>
  <c r="A209" i="7"/>
  <c r="A207" i="7"/>
  <c r="A202" i="7"/>
  <c r="A201" i="7"/>
  <c r="A200" i="7"/>
  <c r="A199" i="7"/>
  <c r="A195"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K203" i="7"/>
  <c r="P317" i="7"/>
  <c r="O242" i="7"/>
  <c r="AB198" i="7"/>
  <c r="J208" i="7"/>
  <c r="J220" i="7" l="1"/>
  <c r="J177" i="7" l="1"/>
  <c r="J194" i="7" l="1"/>
  <c r="D114" i="7" l="1"/>
  <c r="D116" i="7" s="1"/>
  <c r="D118" i="7" s="1"/>
  <c r="D120" i="7" s="1"/>
  <c r="D122" i="7" s="1"/>
  <c r="D124" i="7" s="1"/>
  <c r="D126" i="7" s="1"/>
  <c r="A2" i="8" l="1"/>
  <c r="A1" i="8"/>
</calcChain>
</file>

<file path=xl/sharedStrings.xml><?xml version="1.0" encoding="utf-8"?>
<sst xmlns="http://schemas.openxmlformats.org/spreadsheetml/2006/main" count="360" uniqueCount="294">
  <si>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</si>
  <si>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</si>
  <si>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</si>
  <si>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</si>
  <si>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</si>
  <si>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姓と名は１文字分空けてください。</t>
    <phoneticPr fontId="4"/>
  </si>
  <si>
    <t>営業年数</t>
    <rPh sb="0" eb="2">
      <t>エイギョウ</t>
    </rPh>
    <rPh sb="2" eb="4">
      <t>ネンスウ</t>
    </rPh>
    <phoneticPr fontId="5"/>
  </si>
  <si>
    <t>年</t>
    <rPh sb="0" eb="1">
      <t>ネン</t>
    </rPh>
    <phoneticPr fontId="4"/>
  </si>
  <si>
    <t>希望</t>
    <rPh sb="0" eb="2">
      <t>キボウ</t>
    </rPh>
    <phoneticPr fontId="4"/>
  </si>
  <si>
    <t>都道府県から入力してください。</t>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</si>
  <si>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</si>
  <si>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</si>
  <si>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</si>
  <si>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</si>
  <si>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</si>
  <si>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E.経営情報</t>
    <rPh sb="2" eb="4">
      <t>ケイエイ</t>
    </rPh>
    <rPh sb="4" eb="6">
      <t>ジョウホウ</t>
    </rPh>
    <phoneticPr fontId="4"/>
  </si>
  <si>
    <t>F.業種情報</t>
    <rPh sb="2" eb="4">
      <t>ギョウシュ</t>
    </rPh>
    <rPh sb="4" eb="6">
      <t>ジョウホウ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</si>
  <si>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</si>
  <si>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</si>
  <si>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</si>
  <si>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</si>
  <si>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</si>
  <si>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</si>
  <si>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</si>
  <si>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</si>
  <si>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</si>
  <si>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</si>
  <si>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</si>
  <si>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</si>
  <si>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</si>
  <si>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</si>
  <si>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</si>
  <si>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</si>
  <si>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</si>
  <si>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</si>
  <si>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</si>
  <si>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</si>
  <si>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</si>
  <si>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</si>
  <si>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</si>
  <si>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</si>
  <si>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</si>
  <si>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</si>
  <si>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</si>
  <si>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</si>
  <si>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</si>
  <si>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</si>
  <si>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</si>
  <si>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</si>
  <si>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</si>
  <si>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</si>
  <si>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</si>
  <si>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</si>
  <si>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</si>
  <si>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</si>
  <si>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</si>
  <si>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</si>
  <si>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</si>
  <si>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</si>
  <si>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</si>
  <si>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</si>
  <si>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</si>
  <si>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</si>
  <si>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</si>
  <si>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</si>
  <si>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</si>
  <si>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</si>
  <si>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建設</t>
  </si>
  <si>
    <t>登記上の所在地</t>
    <rPh sb="0" eb="3">
      <t>トウキジョウ</t>
    </rPh>
    <rPh sb="4" eb="7">
      <t>ショザイチ</t>
    </rPh>
    <phoneticPr fontId="5"/>
  </si>
  <si>
    <t>支店・営業所に入札・契約権限を委任する場合、(1)入札・契約権限の委任欄にリストから「する」を選択し、支店・営業所情報を入力してください。</t>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</si>
  <si>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</si>
  <si>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</si>
  <si>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</si>
  <si>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</si>
  <si>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外資状況</t>
    <rPh sb="0" eb="2">
      <t>ガイシ</t>
    </rPh>
    <rPh sb="2" eb="4">
      <t>ジョウキョウ</t>
    </rPh>
    <phoneticPr fontId="5"/>
  </si>
  <si>
    <t>外資区分</t>
    <rPh sb="0" eb="2">
      <t>ガイシ</t>
    </rPh>
    <rPh sb="2" eb="4">
      <t>クブン</t>
    </rPh>
    <phoneticPr fontId="5"/>
  </si>
  <si>
    <t>選択</t>
    <rPh sb="0" eb="2">
      <t>センタク</t>
    </rPh>
    <phoneticPr fontId="5"/>
  </si>
  <si>
    <t>国名</t>
    <rPh sb="0" eb="1">
      <t>クニ</t>
    </rPh>
    <rPh sb="1" eb="2">
      <t>メイ</t>
    </rPh>
    <phoneticPr fontId="4"/>
  </si>
  <si>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</si>
  <si>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</si>
  <si>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</si>
  <si>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</si>
  <si>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みなし大企業</t>
    <rPh sb="3" eb="6">
      <t>ダイキギョウ</t>
    </rPh>
    <phoneticPr fontId="5"/>
  </si>
  <si>
    <t>行政書士登録番号</t>
    <rPh sb="0" eb="2">
      <t>ギョウセイ</t>
    </rPh>
    <rPh sb="2" eb="4">
      <t>ショシ</t>
    </rPh>
    <rPh sb="4" eb="6">
      <t>トウロク</t>
    </rPh>
    <rPh sb="6" eb="8">
      <t>バンゴウ</t>
    </rPh>
    <phoneticPr fontId="5"/>
  </si>
  <si>
    <t>適格組合証明番号</t>
    <rPh sb="0" eb="2">
      <t>テキカク</t>
    </rPh>
    <rPh sb="2" eb="4">
      <t>クミアイ</t>
    </rPh>
    <rPh sb="4" eb="6">
      <t>ショウメイ</t>
    </rPh>
    <rPh sb="6" eb="8">
      <t>バンゴウ</t>
    </rPh>
    <phoneticPr fontId="5"/>
  </si>
  <si>
    <t>合併等後の年月</t>
    <rPh sb="0" eb="2">
      <t>ガッペイ</t>
    </rPh>
    <rPh sb="2" eb="4">
      <t>トウゴ</t>
    </rPh>
    <rPh sb="5" eb="7">
      <t>ネンゲツ</t>
    </rPh>
    <phoneticPr fontId="5"/>
  </si>
  <si>
    <t>設立年月日</t>
    <rPh sb="0" eb="2">
      <t>セツリツ</t>
    </rPh>
    <rPh sb="2" eb="5">
      <t>ネンガッピ</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</si>
  <si>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</si>
  <si>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</si>
  <si>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</si>
  <si>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</si>
  <si>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</si>
  <si>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</si>
  <si>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</si>
  <si>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</si>
  <si>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ヶ月</t>
    <phoneticPr fontId="4"/>
  </si>
  <si>
    <t>%</t>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</si>
  <si>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</si>
  <si>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建設工事に係る入札に参加する資格の審査を申請します。</t>
    <rPh sb="0" eb="4">
      <t>ケンセツコウジ</t>
    </rPh>
    <rPh sb="7" eb="9">
      <t>ニュウサツ</t>
    </rPh>
    <rPh sb="10" eb="12">
      <t>サンカ</t>
    </rPh>
    <rPh sb="14" eb="16">
      <t>シカク</t>
    </rPh>
    <rPh sb="17" eb="19">
      <t>シンサ</t>
    </rPh>
    <rPh sb="20" eb="22">
      <t>シンセイ</t>
    </rPh>
    <phoneticPr fontId="4"/>
  </si>
  <si>
    <t>D.申請代理人情報</t>
    <rPh sb="2" eb="7">
      <t>シンセイダイリニン</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</si>
  <si>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</si>
  <si>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</si>
  <si>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全角カタカナで入力してください。姓と名は１文字分空けてください。</t>
    <phoneticPr fontId="4"/>
  </si>
  <si>
    <t>例)0000-00-0000　半角の数字とハイフンで入力してください。</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</si>
  <si>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</si>
  <si>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</si>
  <si>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</si>
  <si>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</si>
  <si>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本社（店）と異なる場合のみ、都道府県から入力してください。</t>
    <rPh sb="14" eb="18">
      <t>トドウフケン</t>
    </rPh>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</si>
  <si>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</si>
  <si>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</si>
  <si>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</si>
  <si>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</si>
  <si>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</si>
  <si>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</si>
  <si>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</si>
  <si>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</si>
  <si>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00:国土交通大臣</t>
    <phoneticPr fontId="4"/>
  </si>
  <si>
    <t>例)10　申請日の直近の総合評定値通知書における営業年数（１年未満切り捨て）を入力してください。</t>
    <rPh sb="39" eb="41">
      <t>ニュウリョク</t>
    </rPh>
    <phoneticPr fontId="4"/>
  </si>
  <si>
    <t>例)カブシキガイシャスズキグミ　正式名称を全角カタカナで入力してください。</t>
    <phoneticPr fontId="4"/>
  </si>
  <si>
    <t>例)株式会社鈴木組　正式名称で入力してください。</t>
    <phoneticPr fontId="4"/>
  </si>
  <si>
    <t>例)1年2ヶ月　合併等から経営事項審査の基準日までの期間が５年未満の場合、入力してください。</t>
    <rPh sb="3" eb="4">
      <t>ネン</t>
    </rPh>
    <rPh sb="6" eb="7">
      <t>ゲツ</t>
    </rPh>
    <rPh sb="37" eb="39">
      <t>ニュウリョク</t>
    </rPh>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</si>
  <si>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4"/>
  </si>
  <si>
    <t>適格組合証明取得</t>
    <rPh sb="0" eb="2">
      <t>テキカク</t>
    </rPh>
    <rPh sb="2" eb="4">
      <t>クミアイ</t>
    </rPh>
    <rPh sb="4" eb="6">
      <t>ショウメイ</t>
    </rPh>
    <rPh sb="6" eb="8">
      <t>シュトク</t>
    </rPh>
    <phoneticPr fontId="5"/>
  </si>
  <si>
    <t>年月日</t>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</si>
  <si>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</si>
  <si>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</si>
  <si>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</si>
  <si>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</si>
  <si>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しない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</si>
  <si>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</si>
  <si>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事業協同組合、企業組合、協業組合等で官公需適格組合証明を受けている場合は番号を入力してください。</t>
    <phoneticPr fontId="4"/>
  </si>
  <si>
    <t>例)2026/4/1、R8/4/1</t>
    <phoneticPr fontId="4"/>
  </si>
  <si>
    <t>例)2026/4/1</t>
    <phoneticPr fontId="4"/>
  </si>
  <si>
    <t>例)カブシキガイシャスズキグミ　トウホクエイギョウショ
正式名称を全角カタカナで入力してください。支店・営業所名は、１文字空けて入力してください。</t>
    <phoneticPr fontId="4"/>
  </si>
  <si>
    <t>例)株式会社鈴木組　東北営業所
正式名称で入力してください。支店・営業所名は、１文字空けて入力してください。</t>
    <rPh sb="10" eb="12">
      <t>トウホク</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</si>
  <si>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10</t>
  </si>
  <si>
    <t>11</t>
  </si>
  <si>
    <t>12</t>
  </si>
  <si>
    <t>13</t>
  </si>
  <si>
    <t>14</t>
  </si>
  <si>
    <t>15</t>
  </si>
  <si>
    <t>16</t>
  </si>
  <si>
    <t>17</t>
  </si>
  <si>
    <t>18</t>
  </si>
  <si>
    <t>合計</t>
    <rPh sb="0" eb="2">
      <t>ゴウケイ</t>
    </rPh>
    <phoneticPr fontId="4"/>
  </si>
  <si>
    <t>01</t>
  </si>
  <si>
    <t>土木一式</t>
    <rPh sb="0" eb="2">
      <t>ドボク</t>
    </rPh>
    <rPh sb="2" eb="4">
      <t>イッシキ</t>
    </rPh>
    <phoneticPr fontId="2"/>
  </si>
  <si>
    <t>02</t>
  </si>
  <si>
    <t>建築一式</t>
    <rPh sb="0" eb="2">
      <t>ケンチク</t>
    </rPh>
    <rPh sb="2" eb="4">
      <t>イッシキ</t>
    </rPh>
    <phoneticPr fontId="2"/>
  </si>
  <si>
    <t>03</t>
  </si>
  <si>
    <t>大工</t>
    <rPh sb="0" eb="1">
      <t>ダイ</t>
    </rPh>
    <rPh sb="1" eb="2">
      <t>コウ</t>
    </rPh>
    <phoneticPr fontId="2"/>
  </si>
  <si>
    <t>04</t>
  </si>
  <si>
    <t>左官</t>
    <rPh sb="0" eb="1">
      <t>ヒダリ</t>
    </rPh>
    <rPh sb="1" eb="2">
      <t>カン</t>
    </rPh>
    <phoneticPr fontId="2"/>
  </si>
  <si>
    <t>05</t>
  </si>
  <si>
    <t>とび･土工･コンクリート</t>
    <rPh sb="3" eb="4">
      <t>ド</t>
    </rPh>
    <rPh sb="4" eb="5">
      <t>コウ</t>
    </rPh>
    <phoneticPr fontId="2"/>
  </si>
  <si>
    <t>06</t>
  </si>
  <si>
    <t>石</t>
    <rPh sb="0" eb="1">
      <t>イシ</t>
    </rPh>
    <phoneticPr fontId="2"/>
  </si>
  <si>
    <t>07</t>
  </si>
  <si>
    <t>屋根</t>
    <rPh sb="0" eb="1">
      <t>ヤ</t>
    </rPh>
    <rPh sb="1" eb="2">
      <t>ネ</t>
    </rPh>
    <phoneticPr fontId="2"/>
  </si>
  <si>
    <t>08</t>
  </si>
  <si>
    <t>電気</t>
    <rPh sb="0" eb="1">
      <t>デン</t>
    </rPh>
    <rPh sb="1" eb="2">
      <t>キ</t>
    </rPh>
    <phoneticPr fontId="2"/>
  </si>
  <si>
    <t>09</t>
  </si>
  <si>
    <t>管</t>
    <rPh sb="0" eb="1">
      <t>カン</t>
    </rPh>
    <phoneticPr fontId="2"/>
  </si>
  <si>
    <t>タイル･れんが･ブロック</t>
  </si>
  <si>
    <t>鋼構造物</t>
    <rPh sb="0" eb="1">
      <t>コウ</t>
    </rPh>
    <rPh sb="1" eb="4">
      <t>コウゾウブツ</t>
    </rPh>
    <phoneticPr fontId="2"/>
  </si>
  <si>
    <t>鉄筋</t>
    <rPh sb="0" eb="1">
      <t>テツ</t>
    </rPh>
    <rPh sb="1" eb="2">
      <t>キン</t>
    </rPh>
    <phoneticPr fontId="2"/>
  </si>
  <si>
    <t>舗装</t>
    <rPh sb="0" eb="2">
      <t>ホソウ</t>
    </rPh>
    <phoneticPr fontId="2"/>
  </si>
  <si>
    <t>しゅんせつ</t>
  </si>
  <si>
    <t>板金</t>
    <rPh sb="0" eb="2">
      <t>バンキン</t>
    </rPh>
    <phoneticPr fontId="2"/>
  </si>
  <si>
    <t>ガラス</t>
  </si>
  <si>
    <t>塗装</t>
    <rPh sb="0" eb="2">
      <t>トソウ</t>
    </rPh>
    <phoneticPr fontId="2"/>
  </si>
  <si>
    <t>防水</t>
    <rPh sb="0" eb="1">
      <t>ボウ</t>
    </rPh>
    <rPh sb="1" eb="2">
      <t>ミズ</t>
    </rPh>
    <phoneticPr fontId="2"/>
  </si>
  <si>
    <t>19</t>
  </si>
  <si>
    <t>内装仕上</t>
    <rPh sb="0" eb="2">
      <t>ナイソウ</t>
    </rPh>
    <rPh sb="2" eb="4">
      <t>シア</t>
    </rPh>
    <phoneticPr fontId="2"/>
  </si>
  <si>
    <t>20</t>
  </si>
  <si>
    <t>機械器具設置</t>
    <rPh sb="0" eb="2">
      <t>キカイ</t>
    </rPh>
    <rPh sb="2" eb="4">
      <t>キグ</t>
    </rPh>
    <rPh sb="4" eb="6">
      <t>セッチ</t>
    </rPh>
    <phoneticPr fontId="2"/>
  </si>
  <si>
    <t>21</t>
  </si>
  <si>
    <t>熱絶縁</t>
    <rPh sb="0" eb="1">
      <t>ネツ</t>
    </rPh>
    <rPh sb="1" eb="2">
      <t>ダエ</t>
    </rPh>
    <rPh sb="2" eb="3">
      <t>エン</t>
    </rPh>
    <phoneticPr fontId="2"/>
  </si>
  <si>
    <t>22</t>
  </si>
  <si>
    <t>電気通信</t>
    <rPh sb="0" eb="2">
      <t>デンキ</t>
    </rPh>
    <rPh sb="2" eb="4">
      <t>ツウシン</t>
    </rPh>
    <phoneticPr fontId="2"/>
  </si>
  <si>
    <t>23</t>
  </si>
  <si>
    <t>造園</t>
    <rPh sb="0" eb="2">
      <t>ゾウエン</t>
    </rPh>
    <phoneticPr fontId="2"/>
  </si>
  <si>
    <t>24</t>
  </si>
  <si>
    <t>さく井</t>
    <rPh sb="2" eb="3">
      <t>イ</t>
    </rPh>
    <phoneticPr fontId="2"/>
  </si>
  <si>
    <t>25</t>
  </si>
  <si>
    <t>建具</t>
    <rPh sb="0" eb="2">
      <t>タテグ</t>
    </rPh>
    <phoneticPr fontId="2"/>
  </si>
  <si>
    <t>26</t>
  </si>
  <si>
    <t>水道施設</t>
    <rPh sb="0" eb="1">
      <t>ミズ</t>
    </rPh>
    <rPh sb="1" eb="2">
      <t>ミチ</t>
    </rPh>
    <rPh sb="2" eb="4">
      <t>シセツ</t>
    </rPh>
    <phoneticPr fontId="2"/>
  </si>
  <si>
    <t>27</t>
  </si>
  <si>
    <t>消防施設</t>
    <rPh sb="0" eb="2">
      <t>ショウボウ</t>
    </rPh>
    <rPh sb="2" eb="4">
      <t>シセツ</t>
    </rPh>
    <phoneticPr fontId="2"/>
  </si>
  <si>
    <t>28</t>
  </si>
  <si>
    <t>清掃施設</t>
    <rPh sb="0" eb="2">
      <t>セイソウ</t>
    </rPh>
    <rPh sb="2" eb="4">
      <t>シセツ</t>
    </rPh>
    <phoneticPr fontId="2"/>
  </si>
  <si>
    <t>29</t>
  </si>
  <si>
    <t>解体</t>
  </si>
  <si>
    <t>契約する
営業所の
許可区分</t>
    <rPh sb="0" eb="2">
      <t>ケイヤク</t>
    </rPh>
    <rPh sb="5" eb="8">
      <t>エイギョウショ</t>
    </rPh>
    <rPh sb="10" eb="12">
      <t>キョカ</t>
    </rPh>
    <rPh sb="12" eb="14">
      <t>クブン</t>
    </rPh>
    <phoneticPr fontId="4"/>
  </si>
  <si>
    <t>工事種別</t>
    <rPh sb="0" eb="2">
      <t>コウジ</t>
    </rPh>
    <rPh sb="2" eb="4">
      <t>シュベツ</t>
    </rPh>
    <phoneticPr fontId="4"/>
  </si>
  <si>
    <t>工種区分</t>
    <rPh sb="0" eb="4">
      <t>コウシュクブン</t>
    </rPh>
    <phoneticPr fontId="4"/>
  </si>
  <si>
    <t>競争参加資格希望工種表</t>
    <rPh sb="0" eb="2">
      <t>キョウソウ</t>
    </rPh>
    <rPh sb="2" eb="4">
      <t>サンカ</t>
    </rPh>
    <rPh sb="4" eb="6">
      <t>シカク</t>
    </rPh>
    <rPh sb="6" eb="8">
      <t>キボウ</t>
    </rPh>
    <rPh sb="8" eb="10">
      <t>コウシュ</t>
    </rPh>
    <rPh sb="10" eb="11">
      <t>ヒョウ</t>
    </rPh>
    <phoneticPr fontId="5"/>
  </si>
  <si>
    <t>一般土木工事</t>
    <rPh sb="0" eb="2">
      <t>イッパン</t>
    </rPh>
    <rPh sb="2" eb="4">
      <t>ドボク</t>
    </rPh>
    <rPh sb="4" eb="6">
      <t>コウジ</t>
    </rPh>
    <phoneticPr fontId="2"/>
  </si>
  <si>
    <t>舗装工事</t>
    <rPh sb="0" eb="2">
      <t>ホソウ</t>
    </rPh>
    <rPh sb="2" eb="3">
      <t>コウ</t>
    </rPh>
    <rPh sb="3" eb="4">
      <t>ジ</t>
    </rPh>
    <phoneticPr fontId="2"/>
  </si>
  <si>
    <t>鋼橋上部工事</t>
    <rPh sb="0" eb="1">
      <t>コウ</t>
    </rPh>
    <rPh sb="1" eb="2">
      <t>ハシ</t>
    </rPh>
    <rPh sb="2" eb="4">
      <t>ジョウブ</t>
    </rPh>
    <rPh sb="4" eb="5">
      <t>コウ</t>
    </rPh>
    <rPh sb="5" eb="6">
      <t>ジ</t>
    </rPh>
    <phoneticPr fontId="2"/>
  </si>
  <si>
    <t>造園工事</t>
    <rPh sb="0" eb="2">
      <t>ゾウエン</t>
    </rPh>
    <rPh sb="2" eb="3">
      <t>コウ</t>
    </rPh>
    <rPh sb="3" eb="4">
      <t>ジ</t>
    </rPh>
    <phoneticPr fontId="2"/>
  </si>
  <si>
    <t>建築工事</t>
    <rPh sb="0" eb="2">
      <t>ケンチク</t>
    </rPh>
    <rPh sb="2" eb="4">
      <t>コウジ</t>
    </rPh>
    <phoneticPr fontId="2"/>
  </si>
  <si>
    <t>電気設備工事</t>
    <rPh sb="0" eb="2">
      <t>デンキ</t>
    </rPh>
    <rPh sb="2" eb="4">
      <t>セツビ</t>
    </rPh>
    <rPh sb="4" eb="5">
      <t>コウ</t>
    </rPh>
    <rPh sb="5" eb="6">
      <t>ジ</t>
    </rPh>
    <phoneticPr fontId="2"/>
  </si>
  <si>
    <t>暖冷房衛生設備工事</t>
    <rPh sb="0" eb="1">
      <t>ダン</t>
    </rPh>
    <rPh sb="1" eb="3">
      <t>レイボウ</t>
    </rPh>
    <rPh sb="3" eb="5">
      <t>エイセイ</t>
    </rPh>
    <rPh sb="5" eb="7">
      <t>セツビ</t>
    </rPh>
    <rPh sb="7" eb="8">
      <t>コウ</t>
    </rPh>
    <rPh sb="8" eb="9">
      <t>ジ</t>
    </rPh>
    <phoneticPr fontId="2"/>
  </si>
  <si>
    <t>プレストレスト・コンクリート工事</t>
    <rPh sb="14" eb="15">
      <t>コウ</t>
    </rPh>
    <rPh sb="15" eb="16">
      <t>ジ</t>
    </rPh>
    <phoneticPr fontId="2"/>
  </si>
  <si>
    <t>法面処理工事</t>
    <rPh sb="0" eb="1">
      <t>ノリ</t>
    </rPh>
    <rPh sb="1" eb="2">
      <t>メン</t>
    </rPh>
    <rPh sb="2" eb="4">
      <t>ショリ</t>
    </rPh>
    <rPh sb="4" eb="5">
      <t>コウ</t>
    </rPh>
    <rPh sb="5" eb="6">
      <t>ジ</t>
    </rPh>
    <phoneticPr fontId="2"/>
  </si>
  <si>
    <t>塗装工事</t>
    <rPh sb="0" eb="2">
      <t>トソウ</t>
    </rPh>
    <rPh sb="2" eb="3">
      <t>コウ</t>
    </rPh>
    <rPh sb="3" eb="4">
      <t>ジ</t>
    </rPh>
    <phoneticPr fontId="2"/>
  </si>
  <si>
    <t>しゅんせつ工事</t>
    <rPh sb="5" eb="6">
      <t>コウ</t>
    </rPh>
    <rPh sb="6" eb="7">
      <t>ジ</t>
    </rPh>
    <phoneticPr fontId="2"/>
  </si>
  <si>
    <t>グラウト工事</t>
    <rPh sb="4" eb="5">
      <t>コウ</t>
    </rPh>
    <rPh sb="5" eb="6">
      <t>ジ</t>
    </rPh>
    <phoneticPr fontId="2"/>
  </si>
  <si>
    <t>杭打工事</t>
    <rPh sb="0" eb="2">
      <t>クイウ</t>
    </rPh>
    <rPh sb="2" eb="3">
      <t>コウ</t>
    </rPh>
    <rPh sb="3" eb="4">
      <t>ジ</t>
    </rPh>
    <phoneticPr fontId="2"/>
  </si>
  <si>
    <t>さく井工事</t>
    <rPh sb="2" eb="3">
      <t>イ</t>
    </rPh>
    <rPh sb="3" eb="4">
      <t>コウ</t>
    </rPh>
    <rPh sb="4" eb="5">
      <t>ジ</t>
    </rPh>
    <phoneticPr fontId="2"/>
  </si>
  <si>
    <t>機械設備工事</t>
    <rPh sb="0" eb="2">
      <t>キカイ</t>
    </rPh>
    <rPh sb="2" eb="4">
      <t>セツビ</t>
    </rPh>
    <rPh sb="4" eb="5">
      <t>コウ</t>
    </rPh>
    <rPh sb="5" eb="6">
      <t>ジ</t>
    </rPh>
    <phoneticPr fontId="2"/>
  </si>
  <si>
    <t>通信設備工事</t>
    <rPh sb="0" eb="2">
      <t>ツウシン</t>
    </rPh>
    <rPh sb="2" eb="4">
      <t>セツビ</t>
    </rPh>
    <rPh sb="4" eb="5">
      <t>コウ</t>
    </rPh>
    <rPh sb="5" eb="6">
      <t>ジ</t>
    </rPh>
    <phoneticPr fontId="2"/>
  </si>
  <si>
    <t>水道施設工事</t>
    <rPh sb="0" eb="2">
      <t>スイドウ</t>
    </rPh>
    <rPh sb="2" eb="4">
      <t>シセツ</t>
    </rPh>
    <rPh sb="4" eb="5">
      <t>コウ</t>
    </rPh>
    <rPh sb="5" eb="6">
      <t>ジ</t>
    </rPh>
    <phoneticPr fontId="2"/>
  </si>
  <si>
    <t>その他</t>
    <rPh sb="2" eb="3">
      <t>タ</t>
    </rPh>
    <phoneticPr fontId="2"/>
  </si>
  <si>
    <t>年間平均完成
工事高(千円)</t>
    <phoneticPr fontId="4"/>
  </si>
  <si>
    <t>外資比率(%)</t>
    <rPh sb="0" eb="2">
      <t>ガイシ</t>
    </rPh>
    <rPh sb="2" eb="4">
      <t>ヒリツ</t>
    </rPh>
    <phoneticPr fontId="4"/>
  </si>
  <si>
    <t>(電子契約用)</t>
    <rPh sb="1" eb="6">
      <t>デンシケイヤクヨウ</t>
    </rPh>
    <phoneticPr fontId="4"/>
  </si>
  <si>
    <t>総合評定値</t>
    <rPh sb="0" eb="5">
      <t>ソウゴウヒョウテイチ</t>
    </rPh>
    <phoneticPr fontId="4"/>
  </si>
  <si>
    <t>雇用形態は問いません。</t>
    <phoneticPr fontId="4"/>
  </si>
  <si>
    <t>有資格者数</t>
    <rPh sb="0" eb="5">
      <t>ユウシカクシャスウ</t>
    </rPh>
    <phoneticPr fontId="4"/>
  </si>
  <si>
    <t>人数</t>
    <rPh sb="0" eb="2">
      <t>ニンズウ</t>
    </rPh>
    <phoneticPr fontId="5"/>
  </si>
  <si>
    <t>１級</t>
  </si>
  <si>
    <t>２級</t>
  </si>
  <si>
    <t>土木</t>
  </si>
  <si>
    <t>鋼構造物塗装</t>
  </si>
  <si>
    <t>薬液注入</t>
  </si>
  <si>
    <t>建築</t>
  </si>
  <si>
    <t>躯体</t>
  </si>
  <si>
    <t>仕上げ</t>
  </si>
  <si>
    <t>建設機械施工技士</t>
  </si>
  <si>
    <t>土木施工管理技士</t>
  </si>
  <si>
    <t>建築施工管理技士</t>
  </si>
  <si>
    <t>電気工事施工管理技士</t>
  </si>
  <si>
    <t>管工事施工管理技士</t>
  </si>
  <si>
    <t>造園施工管理技士</t>
  </si>
  <si>
    <t>施工管理技士</t>
    <phoneticPr fontId="4"/>
  </si>
  <si>
    <t>「鋼構造物及びコンクリート｣</t>
    <rPh sb="1" eb="2">
      <t>コウ</t>
    </rPh>
    <rPh sb="2" eb="5">
      <t>コウゾウブツ</t>
    </rPh>
    <rPh sb="5" eb="6">
      <t>オヨ</t>
    </rPh>
    <phoneticPr fontId="2"/>
  </si>
  <si>
    <t>「農業土木｣</t>
    <rPh sb="1" eb="3">
      <t>ノウギョウ</t>
    </rPh>
    <rPh sb="3" eb="5">
      <t>ドボク</t>
    </rPh>
    <phoneticPr fontId="2"/>
  </si>
  <si>
    <t>－</t>
  </si>
  <si>
    <t>｢流体機械｣又は｢暖冷房及び冷凍機械｣</t>
    <rPh sb="1" eb="3">
      <t>リュウタイ</t>
    </rPh>
    <rPh sb="3" eb="5">
      <t>キカイ</t>
    </rPh>
    <rPh sb="6" eb="7">
      <t>マタ</t>
    </rPh>
    <rPh sb="9" eb="10">
      <t>ダン</t>
    </rPh>
    <rPh sb="10" eb="12">
      <t>レイボウ</t>
    </rPh>
    <rPh sb="12" eb="13">
      <t>オヨ</t>
    </rPh>
    <rPh sb="14" eb="16">
      <t>レイトウ</t>
    </rPh>
    <rPh sb="16" eb="18">
      <t>キカイ</t>
    </rPh>
    <phoneticPr fontId="2"/>
  </si>
  <si>
    <t>「上水道及び工業用水道」</t>
    <rPh sb="1" eb="4">
      <t>ジョウスイドウ</t>
    </rPh>
    <rPh sb="4" eb="5">
      <t>オヨ</t>
    </rPh>
    <rPh sb="6" eb="9">
      <t>コウギョウヨウ</t>
    </rPh>
    <rPh sb="9" eb="11">
      <t>スイドウ</t>
    </rPh>
    <phoneticPr fontId="2"/>
  </si>
  <si>
    <t>「林業」</t>
    <rPh sb="1" eb="3">
      <t>リンギョウ</t>
    </rPh>
    <phoneticPr fontId="2"/>
  </si>
  <si>
    <t>「森林土木」</t>
    <rPh sb="1" eb="3">
      <t>シンリン</t>
    </rPh>
    <rPh sb="3" eb="5">
      <t>ドボク</t>
    </rPh>
    <phoneticPr fontId="2"/>
  </si>
  <si>
    <t>「水質管理」</t>
    <rPh sb="1" eb="3">
      <t>スイシツ</t>
    </rPh>
    <rPh sb="3" eb="5">
      <t>カンリ</t>
    </rPh>
    <phoneticPr fontId="2"/>
  </si>
  <si>
    <t>「汚物処理」又は「廃棄物処理」</t>
    <rPh sb="1" eb="3">
      <t>オブツ</t>
    </rPh>
    <rPh sb="3" eb="5">
      <t>ショリ</t>
    </rPh>
    <rPh sb="6" eb="7">
      <t>マタ</t>
    </rPh>
    <rPh sb="9" eb="12">
      <t>ハイキブツ</t>
    </rPh>
    <rPh sb="12" eb="14">
      <t>ショリ</t>
    </rPh>
    <phoneticPr fontId="2"/>
  </si>
  <si>
    <t>一級建築士</t>
    <rPh sb="0" eb="2">
      <t>イッキュウ</t>
    </rPh>
    <rPh sb="2" eb="5">
      <t>ケンチクシ</t>
    </rPh>
    <phoneticPr fontId="2"/>
  </si>
  <si>
    <t>二級建築士</t>
    <rPh sb="0" eb="2">
      <t>ニキュウ</t>
    </rPh>
    <rPh sb="2" eb="5">
      <t>ケンチクシ</t>
    </rPh>
    <phoneticPr fontId="2"/>
  </si>
  <si>
    <t>木造建築士</t>
    <rPh sb="0" eb="2">
      <t>モクゾウ</t>
    </rPh>
    <rPh sb="2" eb="4">
      <t>ケンチク</t>
    </rPh>
    <rPh sb="4" eb="5">
      <t>シ</t>
    </rPh>
    <phoneticPr fontId="2"/>
  </si>
  <si>
    <t>農業</t>
  </si>
  <si>
    <t>電気・電子部門</t>
  </si>
  <si>
    <t>機械</t>
  </si>
  <si>
    <t>水道</t>
  </si>
  <si>
    <t>林業</t>
  </si>
  <si>
    <t>衛生工学</t>
  </si>
  <si>
    <t>技術士</t>
    <phoneticPr fontId="4"/>
  </si>
  <si>
    <t>技術部門</t>
    <phoneticPr fontId="4"/>
  </si>
  <si>
    <t>選択科目</t>
    <phoneticPr fontId="4"/>
  </si>
  <si>
    <t>級別・種別</t>
    <phoneticPr fontId="4"/>
  </si>
  <si>
    <t>検定種目</t>
    <phoneticPr fontId="4"/>
  </si>
  <si>
    <t>一級建築士</t>
  </si>
  <si>
    <t>二級建築士</t>
  </si>
  <si>
    <t>木造建築士</t>
  </si>
  <si>
    <t>建築設備資格者</t>
    <phoneticPr fontId="4"/>
  </si>
  <si>
    <t>建築士等</t>
    <phoneticPr fontId="4"/>
  </si>
  <si>
    <t>建築士</t>
    <phoneticPr fontId="4"/>
  </si>
  <si>
    <t>実人数</t>
    <rPh sb="0" eb="3">
      <t>ジツニンズウ</t>
    </rPh>
    <phoneticPr fontId="4"/>
  </si>
  <si>
    <t>監理技術者資格者証所持者数</t>
    <phoneticPr fontId="4"/>
  </si>
  <si>
    <t>労働安全衛生法に基づく石綿作業主任者又は特定化学物質等作業主任者数</t>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</si>
  <si>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</si>
  <si>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許可区分</t>
    <rPh sb="0" eb="4">
      <t>キョカクブン</t>
    </rPh>
    <phoneticPr fontId="4"/>
  </si>
  <si>
    <t>審査基準日</t>
    <rPh sb="0" eb="2">
      <t>シンサ</t>
    </rPh>
    <rPh sb="2" eb="5">
      <t>キジュンビ</t>
    </rPh>
    <phoneticPr fontId="5"/>
  </si>
  <si>
    <t>経営事項審査結果</t>
    <rPh sb="6" eb="8">
      <t>ケッカ</t>
    </rPh>
    <phoneticPr fontId="5"/>
  </si>
  <si>
    <t xml:space="preserve">該当する資格に、人数を入力してください。
１人で２以上の資格を有している場合は、それぞれの資格に重複して計上できますが、技術士以外の資格で、１級及び２級の同種の資格を有している場合は、１級（上位の級）の欄のみに計上してください。
「実人数」の欄には、重複して計上した分を除いた実際の人数を入力してください。 </t>
    <phoneticPr fontId="4"/>
  </si>
  <si>
    <t>施工管理技士、技術士、建築士等の合計</t>
    <phoneticPr fontId="4"/>
  </si>
  <si>
    <t>経営事項審査結果を基に、許可区分、総合評定値、年間平均完成工事高、契約する営業所の許可区分欄を入力してください。
許可区分、契約する営業所の許可区分欄は、リストから選択してください。</t>
    <phoneticPr fontId="4"/>
  </si>
  <si>
    <t>派遣社員数（派遣元の場合）</t>
    <phoneticPr fontId="4"/>
  </si>
  <si>
    <t>正社員数</t>
    <phoneticPr fontId="4"/>
  </si>
  <si>
    <t>合計</t>
    <rPh sb="0" eb="2">
      <t>ゴウケイケイ</t>
    </rPh>
    <phoneticPr fontId="4"/>
  </si>
  <si>
    <t>契約社員数</t>
    <phoneticPr fontId="4"/>
  </si>
  <si>
    <t>パート・アルバイト数</t>
    <phoneticPr fontId="4"/>
  </si>
  <si>
    <t>委任先が南相馬市か</t>
    <rPh sb="0" eb="3">
      <t>イニンサキ</t>
    </rPh>
    <rPh sb="4" eb="8">
      <t>ミナミソウマシ</t>
    </rPh>
    <phoneticPr fontId="4"/>
  </si>
  <si>
    <t>電子契約の利用</t>
    <rPh sb="0" eb="2">
      <t>デンシ</t>
    </rPh>
    <rPh sb="2" eb="4">
      <t>ケイヤク</t>
    </rPh>
    <rPh sb="5" eb="7">
      <t>リヨウ</t>
    </rPh>
    <phoneticPr fontId="4"/>
  </si>
  <si>
    <r>
      <t xml:space="preserve">@を含む半角文字で入力してください。
</t>
    </r>
    <r>
      <rPr>
        <u/>
        <sz val="10"/>
        <color rgb="FFFF0000"/>
        <rFont val="ＭＳ ゴシック"/>
        <family val="3"/>
        <charset val="128"/>
      </rPr>
      <t>本店、営業所と同様の場合は、本店または営業所と同じメールアドレスを１つだけ入力してください。</t>
    </r>
    <phoneticPr fontId="4"/>
  </si>
  <si>
    <t>07_南相馬市</t>
  </si>
  <si>
    <t>南相馬市内にある営業所の全従業者数</t>
    <phoneticPr fontId="4"/>
  </si>
  <si>
    <t>全従業者数</t>
    <phoneticPr fontId="5"/>
  </si>
  <si>
    <r>
      <t xml:space="preserve">委任先の住所が南相馬市内の場合は必ず入力してください。
</t>
    </r>
    <r>
      <rPr>
        <u/>
        <sz val="10"/>
        <color rgb="FFFF0000"/>
        <rFont val="ＭＳ ゴシック"/>
        <family val="3"/>
        <charset val="128"/>
      </rPr>
      <t>南相馬市内に複数の支店・営業所がある場合、それらの従業者数の合計を入力してください。※(7)全従業者数 の内数</t>
    </r>
    <rPh sb="81" eb="83">
      <t>ウチスウ</t>
    </rPh>
    <phoneticPr fontId="4"/>
  </si>
  <si>
    <t>南相馬市 入札参加資格審査申請書【建設工事】</t>
    <rPh sb="0" eb="4">
      <t>ミナミソウマシ</t>
    </rPh>
    <phoneticPr fontId="4"/>
  </si>
  <si>
    <t>Ver.9.0.1</t>
    <phoneticPr fontId="4"/>
  </si>
  <si>
    <t>9.0.1</t>
  </si>
  <si>
    <r>
      <t xml:space="preserve">登録を希望する場合、希望、年間平均完成工事高欄を入力してください。
年間平均完成工事高は0より大きい金額でなければ、希望することはできません。
</t>
    </r>
    <r>
      <rPr>
        <sz val="10"/>
        <rFont val="ＭＳ ゴシック"/>
        <family val="3"/>
        <charset val="128"/>
      </rPr>
      <t>希望欄は、希望する業種にリストから「○」を選択してください。
年間平均完成工事高欄は、希望しない工種は入力せず「18 その他」にまとめて入力し、合計が経営規模等評価結果通知書・総合評定値通知書の完成工事高と一致するようにしてください。</t>
    </r>
    <rPh sb="10" eb="12">
      <t>キボウ</t>
    </rPh>
    <rPh sb="22" eb="23">
      <t>ラン</t>
    </rPh>
    <rPh sb="112" eb="113">
      <t>ラン</t>
    </rPh>
    <rPh sb="123" eb="125">
      <t>ニュウリョク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</si>
</sst>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_);[Red]\(0\)"/>
    <numFmt numFmtId="183" formatCode="0000000"/>
  </numFmts>
  <fonts count="27"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0"/>
      <color rgb="FF0D0D0D"/>
      <name val="ＭＳ ゴシック"/>
      <family val="3"/>
      <charset val="128"/>
    </font>
    <font>
      <sz val="10"/>
      <color theme="1"/>
      <name val="ＭＳ ゴシック"/>
      <family val="3"/>
      <charset val="128"/>
    </font>
    <font>
      <b/>
      <sz val="11"/>
      <color rgb="FFFF0000"/>
      <name val="ＭＳ ゴシック"/>
      <family val="3"/>
      <charset val="128"/>
    </font>
    <font>
      <u/>
      <sz val="11"/>
      <color theme="10"/>
      <name val="ＭＳ Ｐゴシック"/>
      <family val="2"/>
      <charset val="128"/>
      <scheme val="minor"/>
    </font>
    <font>
      <sz val="8"/>
      <color theme="1"/>
      <name val="ＭＳ ゴシック"/>
      <family val="3"/>
      <charset val="128"/>
    </font>
    <font>
      <u/>
      <sz val="10"/>
      <color rgb="FFFF0000"/>
      <name val="ＭＳ ゴシック"/>
      <family val="3"/>
      <charset val="128"/>
    </font>
  </fonts>
  <fills count="6">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rgb="FFD9D9D9"/>
        <bgColor indexed="64"/>
      </patternFill>
    </fill>
    <fill>
      <patternFill patternType="solid">
        <fgColor theme="7" tint="0.79998168889431442"/>
        <bgColor indexed="64"/>
      </patternFill>
    </fill>
  </fills>
  <borders count="60">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auto="1"/>
      </left>
      <right style="hair">
        <color auto="1"/>
      </right>
      <top style="thin">
        <color indexed="64"/>
      </top>
      <bottom style="hair">
        <color auto="1"/>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auto="1"/>
      </bottom>
      <diagonal/>
    </border>
    <border>
      <left style="hair">
        <color auto="1"/>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style="thin">
        <color auto="1"/>
      </left>
      <right style="hair">
        <color indexed="64"/>
      </right>
      <top style="hair">
        <color auto="1"/>
      </top>
      <bottom style="hair">
        <color auto="1"/>
      </bottom>
      <diagonal/>
    </border>
    <border>
      <left style="thin">
        <color auto="1"/>
      </left>
      <right style="hair">
        <color indexed="64"/>
      </right>
      <top style="hair">
        <color auto="1"/>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auto="1"/>
      </top>
      <bottom/>
      <diagonal/>
    </border>
    <border>
      <left/>
      <right style="hair">
        <color indexed="64"/>
      </right>
      <top style="hair">
        <color indexed="64"/>
      </top>
      <bottom/>
      <diagonal/>
    </border>
    <border>
      <left/>
      <right style="hair">
        <color indexed="64"/>
      </right>
      <top/>
      <bottom/>
      <diagonal/>
    </border>
    <border>
      <left style="hair">
        <color indexed="64"/>
      </left>
      <right/>
      <top/>
      <bottom/>
      <diagonal/>
    </border>
    <border>
      <left/>
      <right/>
      <top/>
      <bottom style="double">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bottom style="double">
        <color indexed="64"/>
      </bottom>
      <diagonal/>
    </border>
    <border>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hair">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double">
        <color indexed="64"/>
      </top>
      <bottom style="hair">
        <color indexed="64"/>
      </bottom>
      <diagonal/>
    </border>
    <border>
      <left/>
      <right style="thin">
        <color indexed="64"/>
      </right>
      <top style="double">
        <color indexed="64"/>
      </top>
      <bottom style="hair">
        <color indexed="64"/>
      </bottom>
      <diagonal/>
    </border>
  </borders>
  <cellStyleXfs count="10">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xf numFmtId="0" fontId="2" fillId="0" borderId="0">
      <alignment vertical="center"/>
    </xf>
    <xf numFmtId="0" fontId="24" fillId="0" borderId="0" applyNumberFormat="0" applyFill="0" applyBorder="0" applyAlignment="0" applyProtection="0">
      <alignment vertical="center"/>
    </xf>
  </cellStyleXfs>
  <cellXfs count="350">
    <xf numFmtId="0" fontId="0" fillId="0" borderId="0" xfId="0">
      <alignment vertical="center"/>
    </xf>
    <xf numFmtId="38" fontId="13" fillId="2" borderId="3" xfId="6" applyNumberFormat="1" applyFont="1" applyFill="1" applyBorder="1" applyAlignment="1" applyProtection="1">
      <alignment horizontal="right" vertical="center"/>
      <protection locked="0"/>
    </xf>
    <xf numFmtId="38" fontId="13" fillId="2" borderId="6" xfId="6" applyNumberFormat="1" applyFont="1" applyFill="1" applyBorder="1" applyAlignment="1" applyProtection="1">
      <alignment horizontal="right" vertical="center"/>
      <protection locked="0"/>
    </xf>
    <xf numFmtId="38" fontId="13" fillId="2" borderId="33" xfId="6" applyNumberFormat="1" applyFont="1" applyFill="1" applyBorder="1" applyAlignment="1" applyProtection="1">
      <alignment horizontal="right" vertical="center"/>
      <protection locked="0"/>
    </xf>
    <xf numFmtId="38" fontId="13" fillId="2" borderId="12" xfId="6" applyNumberFormat="1" applyFont="1" applyFill="1" applyBorder="1" applyAlignment="1" applyProtection="1">
      <alignment horizontal="right" vertical="center"/>
      <protection locked="0"/>
    </xf>
    <xf numFmtId="38" fontId="13" fillId="2" borderId="7" xfId="6" applyNumberFormat="1" applyFont="1" applyFill="1" applyBorder="1" applyAlignment="1" applyProtection="1">
      <alignment horizontal="right" vertical="center"/>
      <protection locked="0"/>
    </xf>
    <xf numFmtId="38" fontId="13" fillId="2" borderId="10" xfId="6" applyNumberFormat="1" applyFont="1" applyFill="1" applyBorder="1" applyAlignment="1" applyProtection="1">
      <alignment horizontal="right" vertical="center"/>
      <protection locked="0"/>
    </xf>
    <xf numFmtId="49" fontId="13" fillId="2" borderId="7" xfId="1" applyNumberFormat="1" applyFont="1" applyFill="1" applyBorder="1" applyAlignment="1" applyProtection="1">
      <alignment horizontal="center" vertical="center"/>
      <protection locked="0"/>
    </xf>
    <xf numFmtId="49" fontId="13" fillId="2" borderId="10" xfId="1" applyNumberFormat="1" applyFont="1" applyFill="1" applyBorder="1" applyAlignment="1" applyProtection="1">
      <alignment horizontal="center" vertical="center"/>
      <protection locked="0"/>
    </xf>
    <xf numFmtId="38" fontId="13" fillId="2" borderId="7" xfId="1" applyNumberFormat="1" applyFont="1" applyFill="1" applyBorder="1" applyAlignment="1" applyProtection="1">
      <alignment horizontal="right" vertical="center"/>
      <protection locked="0"/>
    </xf>
    <xf numFmtId="38" fontId="13" fillId="2" borderId="8" xfId="1" applyNumberFormat="1" applyFont="1" applyFill="1" applyBorder="1" applyAlignment="1" applyProtection="1">
      <alignment horizontal="right" vertical="center"/>
      <protection locked="0"/>
    </xf>
    <xf numFmtId="38" fontId="13" fillId="2" borderId="9" xfId="1" applyNumberFormat="1" applyFont="1" applyFill="1" applyBorder="1" applyAlignment="1" applyProtection="1">
      <alignment horizontal="right" vertical="center"/>
      <protection locked="0"/>
    </xf>
    <xf numFmtId="49" fontId="13" fillId="2" borderId="9" xfId="1" applyNumberFormat="1" applyFont="1" applyFill="1" applyBorder="1" applyAlignment="1" applyProtection="1">
      <alignment horizontal="center" vertical="center"/>
      <protection locked="0"/>
    </xf>
    <xf numFmtId="38" fontId="13" fillId="2" borderId="10" xfId="1" applyNumberFormat="1" applyFont="1" applyFill="1" applyBorder="1" applyAlignment="1" applyProtection="1">
      <alignment horizontal="right" vertical="center"/>
      <protection locked="0"/>
    </xf>
    <xf numFmtId="14" fontId="13" fillId="2" borderId="0" xfId="0" applyNumberFormat="1" applyFont="1" applyFill="1" applyAlignment="1" applyProtection="1">
      <alignment horizontal="left" vertical="center"/>
      <protection locked="0"/>
    </xf>
    <xf numFmtId="49" fontId="13" fillId="2" borderId="0" xfId="0" applyNumberFormat="1" applyFont="1" applyFill="1" applyAlignment="1" applyProtection="1">
      <alignment horizontal="left" vertical="center"/>
      <protection locked="0"/>
    </xf>
    <xf numFmtId="38" fontId="13" fillId="2" borderId="3" xfId="1" applyNumberFormat="1" applyFont="1" applyFill="1" applyBorder="1" applyAlignment="1" applyProtection="1">
      <alignment horizontal="right" vertical="center"/>
      <protection locked="0"/>
    </xf>
    <xf numFmtId="38" fontId="13" fillId="2" borderId="4" xfId="1" applyNumberFormat="1" applyFont="1" applyFill="1" applyBorder="1" applyAlignment="1" applyProtection="1">
      <alignment horizontal="right" vertical="center"/>
      <protection locked="0"/>
    </xf>
    <xf numFmtId="38" fontId="13" fillId="2" borderId="5" xfId="1" applyNumberFormat="1" applyFont="1" applyFill="1" applyBorder="1" applyAlignment="1" applyProtection="1">
      <alignment horizontal="right" vertical="center"/>
      <protection locked="0"/>
    </xf>
    <xf numFmtId="49" fontId="13" fillId="2" borderId="15" xfId="0" applyNumberFormat="1" applyFont="1" applyFill="1" applyBorder="1" applyAlignment="1" applyProtection="1">
      <alignment horizontal="left" vertical="center"/>
      <protection locked="0"/>
    </xf>
    <xf numFmtId="0" fontId="13" fillId="2" borderId="11" xfId="0" applyFont="1" applyFill="1" applyBorder="1" applyAlignment="1" applyProtection="1">
      <alignment horizontal="left" vertical="center"/>
      <protection locked="0"/>
    </xf>
    <xf numFmtId="38" fontId="13" fillId="2" borderId="11" xfId="0" applyNumberFormat="1"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38"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right" vertical="center"/>
      <protection locked="0"/>
    </xf>
    <xf numFmtId="49" fontId="13" fillId="2" borderId="3" xfId="1" applyNumberFormat="1" applyFont="1" applyFill="1" applyBorder="1" applyAlignment="1" applyProtection="1">
      <alignment horizontal="center" vertical="center"/>
      <protection locked="0"/>
    </xf>
    <xf numFmtId="49" fontId="13" fillId="2" borderId="5" xfId="1" applyNumberFormat="1" applyFont="1" applyFill="1" applyBorder="1" applyAlignment="1" applyProtection="1">
      <alignment horizontal="center" vertical="center"/>
      <protection locked="0"/>
    </xf>
    <xf numFmtId="38" fontId="13" fillId="2" borderId="33" xfId="1" applyNumberFormat="1" applyFont="1" applyFill="1" applyBorder="1" applyAlignment="1" applyProtection="1">
      <alignment horizontal="right" vertical="center"/>
      <protection locked="0"/>
    </xf>
    <xf numFmtId="38" fontId="13" fillId="2" borderId="11" xfId="1" applyNumberFormat="1" applyFont="1" applyFill="1" applyBorder="1" applyAlignment="1" applyProtection="1">
      <alignment horizontal="right" vertical="center"/>
      <protection locked="0"/>
    </xf>
    <xf numFmtId="38" fontId="13" fillId="2" borderId="12" xfId="1" applyNumberFormat="1" applyFont="1" applyFill="1" applyBorder="1" applyAlignment="1" applyProtection="1">
      <alignment horizontal="right" vertical="center"/>
      <protection locked="0"/>
    </xf>
    <xf numFmtId="49" fontId="13" fillId="2" borderId="6" xfId="1" applyNumberFormat="1" applyFont="1" applyFill="1" applyBorder="1" applyAlignment="1" applyProtection="1">
      <alignment horizontal="center" vertical="center"/>
      <protection locked="0"/>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0" fontId="13" fillId="2" borderId="0" xfId="0" applyFont="1" applyFill="1" applyAlignment="1" applyProtection="1">
      <alignment horizontal="left" vertical="center"/>
      <protection locked="0"/>
    </xf>
    <xf numFmtId="181" fontId="13" fillId="2" borderId="0" xfId="0" applyNumberFormat="1" applyFont="1" applyFill="1" applyAlignment="1" applyProtection="1">
      <alignment horizontal="left" vertical="center"/>
      <protection locked="0"/>
    </xf>
    <xf numFmtId="177" fontId="13" fillId="2" borderId="0" xfId="0" applyNumberFormat="1" applyFont="1" applyFill="1" applyAlignment="1" applyProtection="1">
      <alignment horizontal="left" vertical="center"/>
      <protection locked="0"/>
    </xf>
    <xf numFmtId="183"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49" fontId="13" fillId="2" borderId="0" xfId="0" applyNumberFormat="1" applyFont="1" applyFill="1" applyAlignment="1" applyProtection="1">
      <alignment horizontal="right" vertical="center"/>
      <protection locked="0"/>
    </xf>
    <xf numFmtId="38" fontId="13" fillId="2" borderId="15" xfId="0" applyNumberFormat="1" applyFont="1" applyFill="1" applyBorder="1" applyAlignment="1" applyProtection="1">
      <alignment horizontal="right" vertical="center"/>
      <protection locked="0"/>
    </xf>
    <xf numFmtId="40" fontId="13" fillId="2" borderId="11" xfId="0" applyNumberFormat="1" applyFont="1" applyFill="1" applyBorder="1" applyAlignment="1" applyProtection="1">
      <alignment horizontal="right" vertical="center"/>
      <protection locked="0"/>
    </xf>
    <xf numFmtId="38" fontId="13" fillId="2" borderId="14" xfId="1" applyNumberFormat="1" applyFont="1" applyFill="1" applyBorder="1" applyAlignment="1" applyProtection="1">
      <alignment horizontal="right" vertical="center"/>
      <protection locked="0"/>
    </xf>
    <xf numFmtId="38" fontId="13" fillId="2" borderId="54" xfId="1" applyNumberFormat="1" applyFont="1" applyFill="1" applyBorder="1" applyAlignment="1" applyProtection="1">
      <alignment horizontal="right" vertical="center"/>
      <protection locked="0"/>
    </xf>
    <xf numFmtId="38" fontId="13" fillId="2" borderId="49" xfId="1" applyNumberFormat="1" applyFont="1" applyFill="1" applyBorder="1" applyAlignment="1" applyProtection="1">
      <alignment horizontal="right" vertical="center"/>
      <protection locked="0"/>
    </xf>
    <xf numFmtId="38" fontId="13" fillId="2" borderId="47" xfId="1" applyNumberFormat="1" applyFont="1" applyFill="1" applyBorder="1" applyAlignment="1" applyProtection="1">
      <alignment horizontal="right" vertical="center"/>
      <protection locked="0"/>
    </xf>
    <xf numFmtId="176" fontId="13" fillId="2" borderId="0" xfId="0" applyNumberFormat="1" applyFont="1" applyFill="1" applyAlignment="1" applyProtection="1">
      <alignment horizontal="left" vertical="center"/>
      <protection locked="0"/>
    </xf>
    <xf numFmtId="38" fontId="13" fillId="2" borderId="14" xfId="0" applyNumberFormat="1" applyFont="1" applyFill="1" applyBorder="1" applyAlignment="1" applyProtection="1">
      <alignment horizontal="right" vertical="center"/>
      <protection locked="0"/>
    </xf>
    <xf numFmtId="40" fontId="13" fillId="2" borderId="8" xfId="0" applyNumberFormat="1" applyFont="1" applyFill="1" applyBorder="1" applyAlignment="1" applyProtection="1">
      <alignment horizontal="right" vertical="center"/>
      <protection locked="0"/>
    </xf>
    <xf numFmtId="49" fontId="13" fillId="2" borderId="0" xfId="9" applyNumberFormat="1" applyFont="1" applyFill="1" applyAlignment="1" applyProtection="1">
      <alignment horizontal="left" vertical="center"/>
      <protection locked="0"/>
    </xf>
    <xf numFmtId="49" fontId="13" fillId="2" borderId="14" xfId="2" applyNumberFormat="1" applyFont="1" applyFill="1" applyBorder="1" applyAlignment="1" applyProtection="1">
      <alignment horizontal="center" vertical="center"/>
      <protection locked="0"/>
    </xf>
    <xf numFmtId="49" fontId="13" fillId="2" borderId="8" xfId="2" applyNumberFormat="1" applyFont="1" applyFill="1" applyBorder="1" applyAlignment="1" applyProtection="1">
      <alignment horizontal="center" vertical="center"/>
      <protection locked="0"/>
    </xf>
    <xf numFmtId="49" fontId="13" fillId="2" borderId="10" xfId="2" applyNumberFormat="1" applyFont="1" applyFill="1" applyBorder="1" applyAlignment="1" applyProtection="1">
      <alignment horizontal="center" vertical="center"/>
      <protection locked="0"/>
    </xf>
    <xf numFmtId="49" fontId="13" fillId="2" borderId="13" xfId="2" applyNumberFormat="1" applyFont="1" applyFill="1" applyBorder="1" applyAlignment="1" applyProtection="1">
      <alignment horizontal="center" vertical="center"/>
      <protection locked="0"/>
    </xf>
    <xf numFmtId="49" fontId="13" fillId="2" borderId="4" xfId="2" applyNumberFormat="1" applyFont="1" applyFill="1" applyBorder="1" applyAlignment="1" applyProtection="1">
      <alignment horizontal="center" vertical="center"/>
      <protection locked="0"/>
    </xf>
    <xf numFmtId="49" fontId="13" fillId="2" borderId="6" xfId="2" applyNumberFormat="1" applyFont="1" applyFill="1" applyBorder="1" applyAlignment="1" applyProtection="1">
      <alignment horizontal="center" vertical="center"/>
      <protection locked="0"/>
    </xf>
    <xf numFmtId="38" fontId="13" fillId="2" borderId="0" xfId="1" applyNumberFormat="1" applyFont="1" applyFill="1" applyAlignment="1" applyProtection="1">
      <alignment horizontal="right" vertical="center"/>
      <protection locked="0"/>
    </xf>
    <xf numFmtId="49" fontId="13" fillId="2" borderId="14" xfId="0" applyNumberFormat="1" applyFont="1" applyFill="1" applyBorder="1" applyAlignment="1" applyProtection="1">
      <alignment horizontal="left" vertical="center"/>
      <protection locked="0"/>
    </xf>
    <xf numFmtId="49" fontId="13" fillId="2" borderId="8" xfId="0" applyNumberFormat="1" applyFont="1" applyFill="1" applyBorder="1" applyAlignment="1" applyProtection="1">
      <alignment horizontal="left" vertical="center"/>
      <protection locked="0"/>
    </xf>
    <xf numFmtId="49" fontId="13" fillId="2" borderId="10" xfId="0" applyNumberFormat="1" applyFont="1" applyFill="1" applyBorder="1" applyAlignment="1" applyProtection="1">
      <alignment horizontal="left" vertical="center"/>
      <protection locked="0"/>
    </xf>
    <xf numFmtId="49" fontId="13" fillId="2" borderId="27" xfId="2" applyNumberFormat="1" applyFont="1" applyFill="1" applyBorder="1" applyAlignment="1" applyProtection="1">
      <alignment horizontal="center" vertical="center"/>
      <protection locked="0"/>
    </xf>
    <xf numFmtId="49" fontId="13" fillId="2" borderId="26" xfId="2" applyNumberFormat="1" applyFont="1" applyFill="1" applyBorder="1" applyAlignment="1" applyProtection="1">
      <alignment horizontal="center" vertical="center"/>
      <protection locked="0"/>
    </xf>
    <xf numFmtId="49" fontId="13" fillId="2" borderId="28" xfId="2" applyNumberFormat="1" applyFont="1" applyFill="1" applyBorder="1" applyAlignment="1" applyProtection="1">
      <alignment horizontal="center" vertical="center"/>
      <protection locked="0"/>
    </xf>
    <xf numFmtId="49" fontId="13" fillId="2" borderId="20" xfId="2" applyNumberFormat="1" applyFont="1" applyFill="1" applyBorder="1" applyAlignment="1" applyProtection="1">
      <alignment horizontal="center" vertical="center"/>
      <protection locked="0"/>
    </xf>
    <xf numFmtId="49" fontId="13" fillId="2" borderId="16" xfId="2" applyNumberFormat="1" applyFont="1" applyFill="1" applyBorder="1" applyAlignment="1" applyProtection="1">
      <alignment horizontal="center" vertical="center"/>
      <protection locked="0"/>
    </xf>
    <xf numFmtId="49" fontId="13" fillId="2" borderId="17" xfId="2" applyNumberFormat="1"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protection locked="0"/>
    </xf>
    <xf numFmtId="38" fontId="13" fillId="2" borderId="8" xfId="0" applyNumberFormat="1" applyFont="1" applyFill="1" applyBorder="1" applyAlignment="1" applyProtection="1">
      <alignment horizontal="left" vertical="center"/>
      <protection locked="0"/>
    </xf>
    <xf numFmtId="0" fontId="13" fillId="2" borderId="10" xfId="0" applyFont="1" applyFill="1" applyBorder="1" applyAlignment="1" applyProtection="1">
      <alignment horizontal="left" vertical="center"/>
      <protection locked="0"/>
    </xf>
    <xf numFmtId="38" fontId="13" fillId="2" borderId="13" xfId="1" applyNumberFormat="1" applyFont="1" applyFill="1" applyBorder="1" applyAlignment="1" applyProtection="1">
      <alignment horizontal="right" vertical="center"/>
      <protection locked="0"/>
    </xf>
    <xf numFmtId="38" fontId="13" fillId="2" borderId="6" xfId="1" applyNumberFormat="1" applyFont="1" applyFill="1" applyBorder="1" applyAlignment="1" applyProtection="1">
      <alignment horizontal="right" vertical="center"/>
      <protection locked="0"/>
    </xf>
    <xf numFmtId="38" fontId="13" fillId="2" borderId="34" xfId="1" applyNumberFormat="1" applyFont="1" applyFill="1" applyBorder="1" applyAlignment="1" applyProtection="1">
      <alignment horizontal="right" vertical="center"/>
      <protection locked="0"/>
    </xf>
    <xf numFmtId="49" fontId="13" fillId="2" borderId="33" xfId="1" applyNumberFormat="1" applyFont="1" applyFill="1" applyBorder="1" applyAlignment="1" applyProtection="1">
      <alignment horizontal="center" vertical="center"/>
      <protection locked="0"/>
    </xf>
    <xf numFmtId="49" fontId="13" fillId="2" borderId="34" xfId="1" applyNumberFormat="1" applyFont="1" applyFill="1" applyBorder="1" applyAlignment="1" applyProtection="1">
      <alignment horizontal="center" vertical="center"/>
      <protection locked="0"/>
    </xf>
    <xf numFmtId="49" fontId="13" fillId="2" borderId="12" xfId="1" applyNumberFormat="1" applyFont="1" applyFill="1" applyBorder="1" applyAlignment="1" applyProtection="1">
      <alignment horizontal="center" vertical="center"/>
      <protection locked="0"/>
    </xf>
    <xf numFmtId="38" fontId="13" fillId="2" borderId="46" xfId="6" applyNumberFormat="1" applyFont="1" applyFill="1" applyBorder="1" applyAlignment="1" applyProtection="1">
      <alignment horizontal="right" vertical="center"/>
      <protection locked="0"/>
    </xf>
    <xf numFmtId="38" fontId="13" fillId="2" borderId="47" xfId="6" applyNumberFormat="1" applyFont="1" applyFill="1" applyBorder="1" applyAlignment="1" applyProtection="1">
      <alignment horizontal="right" vertical="center"/>
      <protection locked="0"/>
    </xf>
    <xf numFmtId="0" fontId="3" fillId="0" borderId="0" xfId="6" applyFont="1" applyProtection="1">
      <alignment vertical="center"/>
    </xf>
    <xf numFmtId="0" fontId="7" fillId="0" borderId="0" xfId="2" applyFont="1" applyProtection="1">
      <alignment vertical="center"/>
    </xf>
    <xf numFmtId="0" fontId="3" fillId="0" borderId="0" xfId="2" applyFont="1" applyProtection="1">
      <alignment vertical="center"/>
    </xf>
    <xf numFmtId="178" fontId="3" fillId="0" borderId="0" xfId="1" applyNumberFormat="1" applyFont="1" applyAlignment="1" applyProtection="1">
      <alignment vertical="top"/>
    </xf>
    <xf numFmtId="178" fontId="6" fillId="0" borderId="0" xfId="1" applyNumberFormat="1" applyFont="1" applyAlignment="1" applyProtection="1">
      <alignment vertical="top"/>
    </xf>
    <xf numFmtId="178" fontId="6" fillId="0" borderId="0" xfId="1" applyNumberFormat="1" applyFont="1" applyAlignment="1" applyProtection="1">
      <alignment horizontal="right" vertical="top"/>
    </xf>
    <xf numFmtId="0" fontId="12" fillId="0" borderId="0" xfId="2" applyFont="1" applyProtection="1">
      <alignment vertical="center"/>
    </xf>
    <xf numFmtId="0" fontId="3" fillId="0" borderId="0" xfId="1" applyFont="1" applyProtection="1">
      <alignment vertical="center"/>
    </xf>
    <xf numFmtId="0" fontId="18" fillId="0" borderId="18" xfId="2" applyFont="1" applyBorder="1" applyProtection="1">
      <alignment vertical="center"/>
    </xf>
    <xf numFmtId="0" fontId="18" fillId="0" borderId="19" xfId="2" applyFont="1" applyBorder="1" applyProtection="1">
      <alignment vertical="center"/>
    </xf>
    <xf numFmtId="0" fontId="18" fillId="0" borderId="21" xfId="2" applyFont="1" applyBorder="1" applyProtection="1">
      <alignment vertical="center"/>
    </xf>
    <xf numFmtId="49" fontId="3" fillId="0" borderId="0" xfId="1" applyNumberFormat="1" applyFont="1" applyProtection="1">
      <alignment vertical="center"/>
    </xf>
    <xf numFmtId="0" fontId="18" fillId="0" borderId="22" xfId="2" applyFont="1" applyBorder="1" applyProtection="1">
      <alignment vertical="center"/>
    </xf>
    <xf numFmtId="0" fontId="18" fillId="0" borderId="0" xfId="2" applyFont="1" applyProtection="1">
      <alignment vertical="center"/>
    </xf>
    <xf numFmtId="0" fontId="18" fillId="0" borderId="24" xfId="2" applyFont="1" applyBorder="1" applyProtection="1">
      <alignment vertical="center"/>
    </xf>
    <xf numFmtId="0" fontId="23" fillId="0" borderId="22" xfId="2" applyFont="1" applyBorder="1" applyProtection="1">
      <alignment vertical="center"/>
    </xf>
    <xf numFmtId="0" fontId="13" fillId="0" borderId="0" xfId="2" applyFont="1" applyProtection="1">
      <alignment vertical="center"/>
    </xf>
    <xf numFmtId="0" fontId="18" fillId="0" borderId="20" xfId="2" applyFont="1" applyBorder="1" applyProtection="1">
      <alignment vertical="center"/>
    </xf>
    <xf numFmtId="0" fontId="18" fillId="0" borderId="16" xfId="2" applyFont="1" applyBorder="1" applyProtection="1">
      <alignment vertical="center"/>
    </xf>
    <xf numFmtId="0" fontId="18" fillId="0" borderId="17" xfId="2" applyFont="1" applyBorder="1" applyProtection="1">
      <alignment vertical="center"/>
    </xf>
    <xf numFmtId="0" fontId="15" fillId="0" borderId="18" xfId="0" applyFont="1" applyBorder="1" applyAlignment="1" applyProtection="1">
      <alignment horizontal="left" vertical="center" indent="1"/>
    </xf>
    <xf numFmtId="0" fontId="15" fillId="0" borderId="19" xfId="0" applyFont="1" applyBorder="1" applyAlignment="1" applyProtection="1">
      <alignment horizontal="left" vertical="center" indent="1"/>
    </xf>
    <xf numFmtId="0" fontId="15" fillId="0" borderId="21" xfId="0" applyFont="1" applyBorder="1" applyAlignment="1" applyProtection="1">
      <alignment horizontal="left" vertical="center" indent="1"/>
    </xf>
    <xf numFmtId="0" fontId="15" fillId="0" borderId="22" xfId="0" applyFont="1" applyBorder="1" applyProtection="1">
      <alignment vertical="center"/>
    </xf>
    <xf numFmtId="0" fontId="15" fillId="0" borderId="0" xfId="0" applyFont="1" applyProtection="1">
      <alignment vertical="center"/>
    </xf>
    <xf numFmtId="0" fontId="3" fillId="0" borderId="19" xfId="0" applyFont="1" applyBorder="1" applyProtection="1">
      <alignment vertical="center"/>
    </xf>
    <xf numFmtId="0" fontId="3" fillId="0" borderId="21" xfId="0" applyFont="1" applyBorder="1" applyProtection="1">
      <alignment vertical="center"/>
    </xf>
    <xf numFmtId="179" fontId="3" fillId="0" borderId="22" xfId="0" applyNumberFormat="1" applyFont="1" applyBorder="1" applyProtection="1">
      <alignment vertical="center"/>
    </xf>
    <xf numFmtId="179" fontId="3" fillId="0" borderId="0" xfId="0" applyNumberFormat="1" applyFont="1" applyProtection="1">
      <alignment vertical="center"/>
    </xf>
    <xf numFmtId="0" fontId="3" fillId="0" borderId="0" xfId="0" applyFont="1" applyProtection="1">
      <alignment vertical="center"/>
    </xf>
    <xf numFmtId="0" fontId="16" fillId="0" borderId="0" xfId="0" applyFont="1" applyAlignment="1" applyProtection="1">
      <alignment horizontal="right" vertical="top"/>
    </xf>
    <xf numFmtId="0" fontId="16" fillId="0" borderId="0" xfId="0" applyFont="1" applyAlignment="1" applyProtection="1">
      <alignment vertical="top"/>
    </xf>
    <xf numFmtId="0" fontId="3" fillId="0" borderId="24" xfId="0" applyFont="1" applyBorder="1" applyProtection="1">
      <alignment vertical="center"/>
    </xf>
    <xf numFmtId="0" fontId="3" fillId="0" borderId="0" xfId="0" applyFont="1" applyProtection="1">
      <alignment vertical="center"/>
    </xf>
    <xf numFmtId="0" fontId="16" fillId="0" borderId="0" xfId="0" applyFont="1" applyAlignment="1" applyProtection="1">
      <alignment vertical="top"/>
    </xf>
    <xf numFmtId="0" fontId="19" fillId="0" borderId="0" xfId="0" applyFont="1" applyAlignment="1" applyProtection="1">
      <alignment vertical="top"/>
    </xf>
    <xf numFmtId="0" fontId="3" fillId="0" borderId="22" xfId="0" applyFont="1" applyBorder="1" applyProtection="1">
      <alignment vertical="center"/>
    </xf>
    <xf numFmtId="176" fontId="16" fillId="0" borderId="0" xfId="0" applyNumberFormat="1" applyFont="1" applyAlignment="1" applyProtection="1">
      <alignment vertical="top"/>
    </xf>
    <xf numFmtId="0" fontId="14" fillId="0" borderId="24" xfId="0" applyFont="1" applyBorder="1" applyAlignment="1" applyProtection="1">
      <alignment vertical="top"/>
    </xf>
    <xf numFmtId="49" fontId="16" fillId="0" borderId="0" xfId="0" applyNumberFormat="1" applyFont="1" applyAlignment="1" applyProtection="1">
      <alignment horizontal="right" vertical="top"/>
    </xf>
    <xf numFmtId="0" fontId="3" fillId="0" borderId="0" xfId="2" applyFont="1" applyAlignment="1" applyProtection="1">
      <alignment horizontal="right" vertical="center"/>
    </xf>
    <xf numFmtId="0" fontId="19" fillId="0" borderId="0" xfId="0" quotePrefix="1" applyFont="1" applyAlignment="1" applyProtection="1">
      <alignment vertical="top"/>
    </xf>
    <xf numFmtId="49" fontId="19" fillId="0" borderId="0" xfId="0" applyNumberFormat="1" applyFont="1" applyAlignment="1" applyProtection="1">
      <alignment vertical="top"/>
    </xf>
    <xf numFmtId="181" fontId="19" fillId="0" borderId="0" xfId="0" applyNumberFormat="1" applyFont="1" applyAlignment="1" applyProtection="1">
      <alignment vertical="top"/>
    </xf>
    <xf numFmtId="0" fontId="3" fillId="0" borderId="22" xfId="2" applyFont="1" applyBorder="1" applyProtection="1">
      <alignment vertical="center"/>
    </xf>
    <xf numFmtId="0" fontId="21" fillId="0" borderId="0" xfId="0" applyFont="1" applyAlignment="1" applyProtection="1">
      <alignment vertical="top"/>
    </xf>
    <xf numFmtId="0" fontId="19" fillId="0" borderId="24" xfId="0" applyFont="1" applyBorder="1" applyAlignment="1" applyProtection="1">
      <alignment vertical="top"/>
    </xf>
    <xf numFmtId="0" fontId="3" fillId="0" borderId="20" xfId="0" applyFont="1" applyBorder="1" applyProtection="1">
      <alignment vertical="center"/>
    </xf>
    <xf numFmtId="0" fontId="3" fillId="0" borderId="16" xfId="0" applyFont="1" applyBorder="1" applyProtection="1">
      <alignment vertical="center"/>
    </xf>
    <xf numFmtId="0" fontId="14" fillId="0" borderId="16" xfId="0" applyFont="1" applyBorder="1" applyAlignment="1" applyProtection="1">
      <alignment vertical="top"/>
    </xf>
    <xf numFmtId="49" fontId="14" fillId="0" borderId="16" xfId="0" applyNumberFormat="1" applyFont="1" applyBorder="1" applyAlignment="1" applyProtection="1">
      <alignment vertical="top"/>
    </xf>
    <xf numFmtId="0" fontId="3" fillId="0" borderId="17" xfId="0" applyFont="1" applyBorder="1" applyProtection="1">
      <alignment vertical="center"/>
    </xf>
    <xf numFmtId="49" fontId="14" fillId="0" borderId="0" xfId="0" applyNumberFormat="1" applyFont="1" applyAlignment="1" applyProtection="1">
      <alignment vertical="top"/>
    </xf>
    <xf numFmtId="0" fontId="14" fillId="0" borderId="0" xfId="0" applyFont="1" applyAlignment="1" applyProtection="1">
      <alignment vertical="top"/>
    </xf>
    <xf numFmtId="49" fontId="3" fillId="0" borderId="0" xfId="2" applyNumberFormat="1" applyFont="1" applyProtection="1">
      <alignment vertical="center"/>
    </xf>
    <xf numFmtId="0" fontId="16" fillId="0" borderId="0" xfId="0" applyFont="1" applyProtection="1">
      <alignment vertical="center"/>
    </xf>
    <xf numFmtId="0" fontId="19" fillId="0" borderId="0" xfId="0" applyFont="1" applyAlignment="1" applyProtection="1">
      <alignment vertical="top" wrapText="1"/>
    </xf>
    <xf numFmtId="0" fontId="3" fillId="0" borderId="0" xfId="0" applyFont="1" applyAlignment="1" applyProtection="1">
      <alignment vertical="top"/>
    </xf>
    <xf numFmtId="49" fontId="16" fillId="0" borderId="0" xfId="0" applyNumberFormat="1" applyFont="1" applyAlignment="1" applyProtection="1">
      <alignment vertical="top"/>
    </xf>
    <xf numFmtId="181" fontId="16" fillId="0" borderId="0" xfId="0" applyNumberFormat="1" applyFont="1" applyAlignment="1" applyProtection="1">
      <alignment vertical="top"/>
    </xf>
    <xf numFmtId="0" fontId="16" fillId="0" borderId="16" xfId="0" applyFont="1" applyBorder="1" applyAlignment="1" applyProtection="1">
      <alignment horizontal="right" vertical="top"/>
    </xf>
    <xf numFmtId="0" fontId="16" fillId="0" borderId="16" xfId="0" applyFont="1" applyBorder="1" applyAlignment="1" applyProtection="1">
      <alignment vertical="top"/>
    </xf>
    <xf numFmtId="49" fontId="16" fillId="0" borderId="16" xfId="0" applyNumberFormat="1" applyFont="1" applyBorder="1" applyAlignment="1" applyProtection="1">
      <alignment vertical="top"/>
    </xf>
    <xf numFmtId="181" fontId="16" fillId="0" borderId="16" xfId="0" applyNumberFormat="1" applyFont="1" applyBorder="1" applyAlignment="1" applyProtection="1">
      <alignment vertical="top"/>
    </xf>
    <xf numFmtId="49" fontId="3" fillId="0" borderId="0" xfId="0" applyNumberFormat="1" applyFont="1" applyProtection="1">
      <alignment vertical="center"/>
    </xf>
    <xf numFmtId="177" fontId="3" fillId="0" borderId="0" xfId="2" applyNumberFormat="1" applyFont="1" applyProtection="1">
      <alignment vertical="center"/>
    </xf>
    <xf numFmtId="0" fontId="17" fillId="0" borderId="22" xfId="0" applyFont="1" applyBorder="1" applyProtection="1">
      <alignment vertical="center"/>
    </xf>
    <xf numFmtId="0" fontId="17" fillId="0" borderId="0" xfId="0" applyFont="1" applyProtection="1">
      <alignment vertical="center"/>
    </xf>
    <xf numFmtId="49" fontId="3" fillId="0" borderId="19" xfId="0" applyNumberFormat="1" applyFont="1" applyBorder="1" applyProtection="1">
      <alignment vertical="center"/>
    </xf>
    <xf numFmtId="177" fontId="3" fillId="0" borderId="19" xfId="0" applyNumberFormat="1" applyFont="1" applyBorder="1" applyProtection="1">
      <alignment vertical="center"/>
    </xf>
    <xf numFmtId="0" fontId="19" fillId="0" borderId="0" xfId="0" applyFont="1" applyAlignment="1" applyProtection="1">
      <alignment horizontal="left" vertical="center" wrapText="1"/>
    </xf>
    <xf numFmtId="177" fontId="16" fillId="0" borderId="0" xfId="0" applyNumberFormat="1" applyFont="1" applyAlignment="1" applyProtection="1">
      <alignment vertical="top"/>
    </xf>
    <xf numFmtId="181" fontId="14" fillId="0" borderId="16" xfId="0" applyNumberFormat="1" applyFont="1" applyBorder="1" applyAlignment="1" applyProtection="1">
      <alignment vertical="top"/>
    </xf>
    <xf numFmtId="181" fontId="14" fillId="0" borderId="0" xfId="0" applyNumberFormat="1" applyFont="1" applyAlignment="1" applyProtection="1">
      <alignment vertical="top"/>
    </xf>
    <xf numFmtId="181" fontId="3" fillId="0" borderId="0" xfId="0" applyNumberFormat="1" applyFont="1" applyProtection="1">
      <alignment vertical="center"/>
    </xf>
    <xf numFmtId="0" fontId="19" fillId="0" borderId="0" xfId="0" applyFont="1" applyProtection="1">
      <alignment vertical="center"/>
    </xf>
    <xf numFmtId="0" fontId="3" fillId="0" borderId="24" xfId="2" applyFont="1" applyBorder="1" applyProtection="1">
      <alignment vertical="center"/>
    </xf>
    <xf numFmtId="49" fontId="19" fillId="0" borderId="0" xfId="0" applyNumberFormat="1" applyFont="1" applyAlignment="1" applyProtection="1">
      <alignment horizontal="right" vertical="top"/>
    </xf>
    <xf numFmtId="177" fontId="14" fillId="0" borderId="16" xfId="0" applyNumberFormat="1" applyFont="1" applyBorder="1" applyAlignment="1" applyProtection="1">
      <alignment vertical="top"/>
    </xf>
    <xf numFmtId="177" fontId="14" fillId="0" borderId="0" xfId="0" applyNumberFormat="1" applyFont="1" applyAlignment="1" applyProtection="1">
      <alignment vertical="top"/>
    </xf>
    <xf numFmtId="0" fontId="15" fillId="0" borderId="20" xfId="0" applyFont="1" applyBorder="1" applyAlignment="1" applyProtection="1">
      <alignment horizontal="left" vertical="center" indent="1"/>
    </xf>
    <xf numFmtId="0" fontId="3" fillId="0" borderId="16" xfId="2" applyFont="1" applyBorder="1" applyProtection="1">
      <alignment vertical="center"/>
    </xf>
    <xf numFmtId="176" fontId="3" fillId="0" borderId="19" xfId="0" applyNumberFormat="1" applyFont="1" applyBorder="1" applyProtection="1">
      <alignment vertical="center"/>
    </xf>
    <xf numFmtId="49" fontId="3" fillId="0" borderId="21" xfId="0" applyNumberFormat="1" applyFont="1" applyBorder="1" applyProtection="1">
      <alignment vertical="center"/>
    </xf>
    <xf numFmtId="182" fontId="3" fillId="0" borderId="0" xfId="1" applyNumberFormat="1" applyFont="1" applyProtection="1">
      <alignment vertical="center"/>
    </xf>
    <xf numFmtId="180" fontId="3" fillId="0" borderId="0" xfId="0" applyNumberFormat="1" applyFont="1" applyProtection="1">
      <alignment vertical="center"/>
    </xf>
    <xf numFmtId="179" fontId="3" fillId="0" borderId="0" xfId="0" applyNumberFormat="1" applyFont="1" applyAlignment="1" applyProtection="1">
      <alignment vertical="top"/>
    </xf>
    <xf numFmtId="0" fontId="3" fillId="0" borderId="0" xfId="2" applyFont="1" applyAlignment="1" applyProtection="1">
      <alignment vertical="top"/>
    </xf>
    <xf numFmtId="176" fontId="19" fillId="0" borderId="0" xfId="0" applyNumberFormat="1" applyFont="1" applyAlignment="1" applyProtection="1">
      <alignment horizontal="right" vertical="top"/>
    </xf>
    <xf numFmtId="0" fontId="19" fillId="0" borderId="0" xfId="0" applyFont="1" applyAlignment="1" applyProtection="1">
      <alignment vertical="top"/>
    </xf>
    <xf numFmtId="181" fontId="3" fillId="0" borderId="0" xfId="1" applyNumberFormat="1" applyFont="1" applyAlignment="1" applyProtection="1">
      <alignment horizontal="right" vertical="center"/>
    </xf>
    <xf numFmtId="177" fontId="3" fillId="0" borderId="0" xfId="1" applyNumberFormat="1" applyFont="1" applyAlignment="1" applyProtection="1">
      <alignment horizontal="right" vertical="center"/>
    </xf>
    <xf numFmtId="0" fontId="19" fillId="0" borderId="0" xfId="2" applyFont="1" applyAlignment="1" applyProtection="1">
      <alignment horizontal="left" vertical="center" wrapText="1"/>
    </xf>
    <xf numFmtId="0" fontId="3" fillId="0" borderId="23"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18" xfId="2" applyFont="1" applyBorder="1" applyAlignment="1" applyProtection="1">
      <alignment horizontal="center" vertical="center"/>
    </xf>
    <xf numFmtId="0" fontId="3" fillId="0" borderId="19" xfId="2" applyFont="1" applyBorder="1" applyAlignment="1" applyProtection="1">
      <alignment horizontal="center" vertical="center"/>
    </xf>
    <xf numFmtId="0" fontId="3" fillId="0" borderId="21" xfId="2" applyFont="1" applyBorder="1" applyAlignment="1" applyProtection="1">
      <alignment horizontal="center" vertical="center"/>
    </xf>
    <xf numFmtId="49" fontId="3" fillId="0" borderId="23" xfId="0" applyNumberFormat="1" applyFont="1" applyBorder="1" applyAlignment="1" applyProtection="1">
      <alignment horizontal="left" vertical="center"/>
    </xf>
    <xf numFmtId="49" fontId="3" fillId="0" borderId="1" xfId="0" applyNumberFormat="1" applyFont="1" applyBorder="1" applyAlignment="1" applyProtection="1">
      <alignment horizontal="left" vertical="center"/>
    </xf>
    <xf numFmtId="49" fontId="3" fillId="0" borderId="2" xfId="0" applyNumberFormat="1" applyFont="1" applyBorder="1" applyAlignment="1" applyProtection="1">
      <alignment horizontal="left" vertical="center"/>
    </xf>
    <xf numFmtId="0" fontId="3" fillId="0" borderId="18"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1" xfId="0" applyFont="1" applyBorder="1" applyAlignment="1" applyProtection="1">
      <alignment horizontal="center" vertical="center"/>
    </xf>
    <xf numFmtId="179" fontId="3" fillId="0" borderId="24" xfId="0" applyNumberFormat="1" applyFont="1" applyBorder="1" applyProtection="1">
      <alignment vertical="center"/>
    </xf>
    <xf numFmtId="0" fontId="3" fillId="0" borderId="13"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6" xfId="0" applyFont="1" applyBorder="1" applyAlignment="1" applyProtection="1">
      <alignment horizontal="left" vertical="center"/>
    </xf>
    <xf numFmtId="49" fontId="3" fillId="3" borderId="13" xfId="0" applyNumberFormat="1" applyFont="1" applyFill="1" applyBorder="1" applyAlignment="1" applyProtection="1">
      <alignment horizontal="center" vertical="center"/>
    </xf>
    <xf numFmtId="49" fontId="3" fillId="3" borderId="4" xfId="0" applyNumberFormat="1" applyFont="1" applyFill="1" applyBorder="1" applyAlignment="1" applyProtection="1">
      <alignment horizontal="center" vertical="center"/>
    </xf>
    <xf numFmtId="49" fontId="3" fillId="3" borderId="6" xfId="0" applyNumberFormat="1"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0" borderId="14" xfId="0" applyFont="1" applyBorder="1" applyAlignment="1" applyProtection="1">
      <alignment horizontal="left" vertical="center"/>
    </xf>
    <xf numFmtId="0" fontId="3" fillId="0" borderId="8" xfId="0" applyFont="1" applyBorder="1" applyAlignment="1" applyProtection="1">
      <alignment horizontal="left" vertical="center"/>
    </xf>
    <xf numFmtId="0" fontId="3" fillId="0" borderId="10" xfId="0" applyFont="1" applyBorder="1" applyAlignment="1" applyProtection="1">
      <alignment horizontal="left" vertical="center"/>
    </xf>
    <xf numFmtId="0" fontId="3" fillId="3" borderId="14"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38" fontId="3" fillId="0" borderId="31" xfId="0" applyNumberFormat="1" applyFont="1" applyBorder="1" applyAlignment="1" applyProtection="1">
      <alignment horizontal="right" vertical="center"/>
    </xf>
    <xf numFmtId="38" fontId="3" fillId="0" borderId="32" xfId="0" applyNumberFormat="1" applyFont="1" applyBorder="1" applyAlignment="1" applyProtection="1">
      <alignment horizontal="right" vertical="center"/>
    </xf>
    <xf numFmtId="0" fontId="20" fillId="0" borderId="24" xfId="0" applyFont="1" applyBorder="1" applyProtection="1">
      <alignment vertical="center"/>
    </xf>
    <xf numFmtId="0" fontId="3" fillId="0" borderId="27" xfId="0" applyFont="1" applyBorder="1" applyAlignment="1" applyProtection="1">
      <alignment horizontal="left" vertical="center"/>
    </xf>
    <xf numFmtId="0" fontId="3" fillId="0" borderId="26" xfId="0" applyFont="1" applyBorder="1" applyAlignment="1" applyProtection="1">
      <alignment horizontal="left" vertical="center"/>
    </xf>
    <xf numFmtId="0" fontId="3" fillId="0" borderId="28" xfId="0" applyFont="1" applyBorder="1" applyAlignment="1" applyProtection="1">
      <alignment horizontal="left" vertical="center"/>
    </xf>
    <xf numFmtId="0" fontId="20" fillId="0" borderId="10" xfId="0" applyFont="1" applyBorder="1" applyProtection="1">
      <alignment vertical="center"/>
    </xf>
    <xf numFmtId="0" fontId="3" fillId="0" borderId="20" xfId="0" applyFont="1" applyBorder="1" applyAlignment="1" applyProtection="1">
      <alignment horizontal="left" vertical="top"/>
    </xf>
    <xf numFmtId="0" fontId="3" fillId="0" borderId="16" xfId="0" applyFont="1" applyBorder="1" applyAlignment="1" applyProtection="1">
      <alignment horizontal="left" vertical="top"/>
    </xf>
    <xf numFmtId="0" fontId="3" fillId="0" borderId="17" xfId="0" applyFont="1" applyBorder="1" applyAlignment="1" applyProtection="1">
      <alignment horizontal="left" vertical="top"/>
    </xf>
    <xf numFmtId="0" fontId="20" fillId="0" borderId="17" xfId="0" applyFont="1" applyBorder="1" applyProtection="1">
      <alignment vertical="center"/>
    </xf>
    <xf numFmtId="0" fontId="3" fillId="0" borderId="0" xfId="0" applyFont="1" applyAlignment="1" applyProtection="1">
      <alignment horizontal="left" vertical="top"/>
    </xf>
    <xf numFmtId="0" fontId="16" fillId="0" borderId="0" xfId="2" applyFont="1" applyProtection="1">
      <alignment vertical="center"/>
    </xf>
    <xf numFmtId="181" fontId="3" fillId="0" borderId="0" xfId="1" applyNumberFormat="1" applyFont="1" applyProtection="1">
      <alignment vertical="center"/>
    </xf>
    <xf numFmtId="177" fontId="3" fillId="0" borderId="0" xfId="1" applyNumberFormat="1" applyFont="1" applyProtection="1">
      <alignment vertical="center"/>
    </xf>
    <xf numFmtId="0" fontId="25" fillId="0" borderId="0" xfId="2" applyFont="1" applyAlignment="1" applyProtection="1">
      <alignment vertical="center" wrapText="1"/>
    </xf>
    <xf numFmtId="0" fontId="16" fillId="0" borderId="0" xfId="2" applyFont="1" applyAlignment="1" applyProtection="1">
      <alignment vertical="center" wrapText="1"/>
    </xf>
    <xf numFmtId="0" fontId="3" fillId="5" borderId="0" xfId="2" applyFont="1" applyFill="1" applyProtection="1">
      <alignment vertical="center"/>
    </xf>
    <xf numFmtId="177" fontId="3" fillId="0" borderId="13" xfId="1" applyNumberFormat="1" applyFont="1" applyBorder="1" applyProtection="1">
      <alignment vertical="center"/>
    </xf>
    <xf numFmtId="177" fontId="3" fillId="0" borderId="4" xfId="1" applyNumberFormat="1" applyFont="1" applyBorder="1" applyProtection="1">
      <alignment vertical="center"/>
    </xf>
    <xf numFmtId="177" fontId="3" fillId="0" borderId="14" xfId="1" applyNumberFormat="1" applyFont="1" applyBorder="1" applyProtection="1">
      <alignment vertical="center"/>
    </xf>
    <xf numFmtId="177" fontId="3" fillId="0" borderId="8" xfId="1" applyNumberFormat="1" applyFont="1" applyBorder="1" applyProtection="1">
      <alignment vertical="center"/>
    </xf>
    <xf numFmtId="181" fontId="3" fillId="0" borderId="14" xfId="1" applyNumberFormat="1" applyFont="1" applyBorder="1" applyProtection="1">
      <alignment vertical="center"/>
    </xf>
    <xf numFmtId="181" fontId="3" fillId="0" borderId="8" xfId="1" applyNumberFormat="1" applyFont="1" applyBorder="1" applyProtection="1">
      <alignment vertical="center"/>
    </xf>
    <xf numFmtId="181" fontId="3" fillId="0" borderId="54" xfId="1" applyNumberFormat="1" applyFont="1" applyBorder="1" applyProtection="1">
      <alignment vertical="center"/>
    </xf>
    <xf numFmtId="181" fontId="3" fillId="0" borderId="49" xfId="1" applyNumberFormat="1" applyFont="1" applyBorder="1" applyProtection="1">
      <alignment vertical="center"/>
    </xf>
    <xf numFmtId="181" fontId="3" fillId="0" borderId="47" xfId="1" applyNumberFormat="1" applyFont="1" applyBorder="1" applyProtection="1">
      <alignment vertical="center"/>
    </xf>
    <xf numFmtId="177" fontId="3" fillId="0" borderId="20" xfId="1" applyNumberFormat="1" applyFont="1" applyBorder="1" applyProtection="1">
      <alignment vertical="center"/>
    </xf>
    <xf numFmtId="177" fontId="3" fillId="0" borderId="16" xfId="1" applyNumberFormat="1" applyFont="1" applyBorder="1" applyProtection="1">
      <alignment vertical="center"/>
    </xf>
    <xf numFmtId="177" fontId="3" fillId="0" borderId="17" xfId="1" applyNumberFormat="1" applyFont="1" applyBorder="1" applyProtection="1">
      <alignment vertical="center"/>
    </xf>
    <xf numFmtId="38" fontId="13" fillId="0" borderId="55" xfId="1" applyNumberFormat="1" applyFont="1" applyBorder="1" applyAlignment="1" applyProtection="1">
      <alignment horizontal="right" vertical="center"/>
    </xf>
    <xf numFmtId="38" fontId="13" fillId="0" borderId="56" xfId="1" applyNumberFormat="1" applyFont="1" applyBorder="1" applyAlignment="1" applyProtection="1">
      <alignment horizontal="right" vertical="center"/>
    </xf>
    <xf numFmtId="38" fontId="13" fillId="0" borderId="57" xfId="1" applyNumberFormat="1" applyFont="1" applyBorder="1" applyAlignment="1" applyProtection="1">
      <alignment horizontal="right" vertical="center"/>
    </xf>
    <xf numFmtId="0" fontId="19" fillId="0" borderId="0" xfId="0" applyFont="1" applyAlignment="1" applyProtection="1">
      <alignment horizontal="left" vertical="top" wrapText="1"/>
    </xf>
    <xf numFmtId="177" fontId="3" fillId="0" borderId="24" xfId="1" applyNumberFormat="1" applyFont="1" applyBorder="1" applyAlignment="1" applyProtection="1">
      <alignment horizontal="right" vertical="center"/>
    </xf>
    <xf numFmtId="0" fontId="3" fillId="0" borderId="0" xfId="0" applyFont="1" applyAlignment="1" applyProtection="1">
      <alignment horizontal="center" vertical="center"/>
    </xf>
    <xf numFmtId="0" fontId="19" fillId="0" borderId="0" xfId="0" quotePrefix="1" applyFont="1" applyAlignment="1" applyProtection="1">
      <alignment vertical="top" wrapText="1"/>
    </xf>
    <xf numFmtId="176" fontId="14" fillId="0" borderId="16" xfId="0" applyNumberFormat="1" applyFont="1" applyBorder="1" applyAlignment="1" applyProtection="1">
      <alignment vertical="top"/>
    </xf>
    <xf numFmtId="176" fontId="14" fillId="0" borderId="0" xfId="0" applyNumberFormat="1" applyFont="1" applyAlignment="1" applyProtection="1">
      <alignment vertical="top"/>
    </xf>
    <xf numFmtId="0" fontId="15" fillId="0" borderId="20" xfId="0" applyFont="1" applyBorder="1" applyProtection="1">
      <alignment vertical="center"/>
    </xf>
    <xf numFmtId="176" fontId="3" fillId="0" borderId="0" xfId="2" applyNumberFormat="1" applyFont="1" applyProtection="1">
      <alignment vertical="center"/>
    </xf>
    <xf numFmtId="181" fontId="3" fillId="0" borderId="0" xfId="2" applyNumberFormat="1" applyFont="1" applyProtection="1">
      <alignment vertical="center"/>
    </xf>
    <xf numFmtId="181" fontId="3" fillId="0" borderId="19" xfId="0" applyNumberFormat="1" applyFont="1" applyBorder="1" applyProtection="1">
      <alignment vertical="center"/>
    </xf>
    <xf numFmtId="176" fontId="3" fillId="0" borderId="0" xfId="0" applyNumberFormat="1" applyFont="1" applyProtection="1">
      <alignment vertical="center"/>
    </xf>
    <xf numFmtId="177" fontId="3" fillId="0" borderId="0" xfId="0" applyNumberFormat="1" applyFont="1" applyProtection="1">
      <alignment vertical="center"/>
    </xf>
    <xf numFmtId="49" fontId="3" fillId="0" borderId="0" xfId="0" applyNumberFormat="1" applyFont="1" applyAlignment="1" applyProtection="1">
      <alignment horizontal="right" vertical="center"/>
    </xf>
    <xf numFmtId="0" fontId="16" fillId="0" borderId="0" xfId="0" applyFont="1" applyAlignment="1" applyProtection="1">
      <alignment vertical="center" wrapText="1"/>
    </xf>
    <xf numFmtId="0" fontId="3" fillId="0" borderId="23" xfId="0" applyFont="1" applyBorder="1" applyAlignment="1" applyProtection="1">
      <alignment vertical="center" wrapText="1"/>
    </xf>
    <xf numFmtId="0" fontId="3" fillId="0" borderId="1" xfId="0" applyFont="1" applyBorder="1" applyAlignment="1" applyProtection="1">
      <alignment vertical="center" wrapText="1"/>
    </xf>
    <xf numFmtId="0" fontId="3" fillId="0" borderId="29" xfId="0" applyFont="1" applyBorder="1" applyAlignment="1" applyProtection="1">
      <alignment vertical="center" wrapText="1"/>
    </xf>
    <xf numFmtId="49" fontId="3" fillId="0" borderId="1" xfId="0" applyNumberFormat="1" applyFont="1" applyBorder="1" applyAlignment="1" applyProtection="1">
      <alignment horizontal="center" vertical="center"/>
    </xf>
    <xf numFmtId="49" fontId="3" fillId="0" borderId="29" xfId="0" applyNumberFormat="1" applyFont="1" applyBorder="1" applyAlignment="1" applyProtection="1">
      <alignment horizontal="center" vertical="center"/>
    </xf>
    <xf numFmtId="38" fontId="3" fillId="0" borderId="30" xfId="0" applyNumberFormat="1" applyFont="1" applyBorder="1" applyAlignment="1" applyProtection="1">
      <alignment horizontal="center" vertical="center" wrapText="1"/>
    </xf>
    <xf numFmtId="38" fontId="3" fillId="0" borderId="1" xfId="0" applyNumberFormat="1" applyFont="1" applyBorder="1" applyAlignment="1" applyProtection="1">
      <alignment horizontal="center" vertical="center" wrapText="1"/>
    </xf>
    <xf numFmtId="38" fontId="3" fillId="0" borderId="2" xfId="0" applyNumberFormat="1" applyFont="1" applyBorder="1" applyAlignment="1" applyProtection="1">
      <alignment horizontal="center" vertical="center" wrapText="1"/>
    </xf>
    <xf numFmtId="49" fontId="3" fillId="0" borderId="25" xfId="0" applyNumberFormat="1" applyFont="1" applyBorder="1" applyAlignment="1" applyProtection="1">
      <alignment horizontal="center" vertical="center"/>
    </xf>
    <xf numFmtId="0" fontId="3" fillId="0" borderId="3" xfId="2" applyFont="1" applyBorder="1" applyProtection="1">
      <alignment vertical="center"/>
    </xf>
    <xf numFmtId="0" fontId="3" fillId="0" borderId="4" xfId="2" applyFont="1" applyBorder="1" applyProtection="1">
      <alignment vertical="center"/>
    </xf>
    <xf numFmtId="0" fontId="3" fillId="0" borderId="5" xfId="2" applyFont="1" applyBorder="1" applyProtection="1">
      <alignment vertical="center"/>
    </xf>
    <xf numFmtId="49" fontId="3" fillId="0" borderId="14" xfId="0" applyNumberFormat="1" applyFont="1" applyBorder="1" applyAlignment="1" applyProtection="1">
      <alignment horizontal="center" vertical="center"/>
    </xf>
    <xf numFmtId="0" fontId="3" fillId="0" borderId="7" xfId="2" applyFont="1" applyBorder="1" applyProtection="1">
      <alignment vertical="center"/>
    </xf>
    <xf numFmtId="0" fontId="3" fillId="0" borderId="8" xfId="2" applyFont="1" applyBorder="1" applyProtection="1">
      <alignment vertical="center"/>
    </xf>
    <xf numFmtId="0" fontId="3" fillId="0" borderId="9" xfId="2" applyFont="1" applyBorder="1" applyProtection="1">
      <alignment vertical="center"/>
    </xf>
    <xf numFmtId="49" fontId="3" fillId="0" borderId="15" xfId="0" applyNumberFormat="1" applyFont="1" applyBorder="1" applyAlignment="1" applyProtection="1">
      <alignment horizontal="center" vertical="center"/>
    </xf>
    <xf numFmtId="0" fontId="3" fillId="0" borderId="33" xfId="2" applyFont="1" applyBorder="1" applyProtection="1">
      <alignment vertical="center"/>
    </xf>
    <xf numFmtId="0" fontId="3" fillId="0" borderId="11" xfId="2" applyFont="1" applyBorder="1" applyProtection="1">
      <alignment vertical="center"/>
    </xf>
    <xf numFmtId="0" fontId="3" fillId="0" borderId="34" xfId="2" applyFont="1" applyBorder="1" applyProtection="1">
      <alignment vertical="center"/>
    </xf>
    <xf numFmtId="0" fontId="3" fillId="4" borderId="33" xfId="2" applyFont="1" applyFill="1" applyBorder="1" applyProtection="1">
      <alignment vertical="center"/>
    </xf>
    <xf numFmtId="0" fontId="3" fillId="4" borderId="34" xfId="2" applyFont="1" applyFill="1" applyBorder="1" applyProtection="1">
      <alignment vertical="center"/>
    </xf>
    <xf numFmtId="38" fontId="13" fillId="0" borderId="23" xfId="1" applyNumberFormat="1" applyFont="1" applyBorder="1" applyAlignment="1" applyProtection="1">
      <alignment horizontal="right" vertical="center"/>
    </xf>
    <xf numFmtId="38" fontId="13" fillId="0" borderId="1" xfId="1" applyNumberFormat="1" applyFont="1" applyBorder="1" applyAlignment="1" applyProtection="1">
      <alignment horizontal="right" vertical="center"/>
    </xf>
    <xf numFmtId="38" fontId="13" fillId="0" borderId="29" xfId="1" applyNumberFormat="1" applyFont="1" applyBorder="1" applyAlignment="1" applyProtection="1">
      <alignment horizontal="right" vertical="center"/>
    </xf>
    <xf numFmtId="38" fontId="13" fillId="0" borderId="30" xfId="1" applyNumberFormat="1" applyFont="1" applyBorder="1" applyAlignment="1" applyProtection="1">
      <alignment horizontal="right" vertical="center"/>
    </xf>
    <xf numFmtId="38" fontId="13" fillId="0" borderId="2" xfId="1" applyNumberFormat="1" applyFont="1" applyBorder="1" applyAlignment="1" applyProtection="1">
      <alignment horizontal="right" vertical="center"/>
    </xf>
    <xf numFmtId="0" fontId="16" fillId="0" borderId="0" xfId="0" applyFont="1" applyAlignment="1" applyProtection="1">
      <alignment horizontal="left" vertical="top"/>
    </xf>
    <xf numFmtId="177" fontId="3" fillId="0" borderId="0" xfId="1" applyNumberFormat="1" applyFont="1" applyAlignment="1" applyProtection="1">
      <alignment vertical="top"/>
    </xf>
    <xf numFmtId="0" fontId="16" fillId="0" borderId="0" xfId="0" applyFont="1" applyAlignment="1" applyProtection="1">
      <alignment horizontal="left" vertical="center" wrapText="1"/>
    </xf>
    <xf numFmtId="0" fontId="3" fillId="0" borderId="18" xfId="0" applyFont="1" applyBorder="1" applyProtection="1">
      <alignment vertical="center"/>
    </xf>
    <xf numFmtId="0" fontId="3" fillId="0" borderId="1" xfId="0" applyFont="1" applyBorder="1" applyProtection="1">
      <alignment vertical="center"/>
    </xf>
    <xf numFmtId="0" fontId="3" fillId="0" borderId="29" xfId="0" applyFont="1" applyBorder="1" applyProtection="1">
      <alignment vertical="center"/>
    </xf>
    <xf numFmtId="49" fontId="3" fillId="0" borderId="30" xfId="0" applyNumberFormat="1" applyFont="1" applyBorder="1" applyAlignment="1" applyProtection="1">
      <alignment horizontal="center" vertical="center" wrapText="1"/>
    </xf>
    <xf numFmtId="49" fontId="3" fillId="0" borderId="29" xfId="0" applyNumberFormat="1" applyFont="1" applyBorder="1" applyAlignment="1" applyProtection="1">
      <alignment horizontal="center" vertical="center" wrapText="1"/>
    </xf>
    <xf numFmtId="38" fontId="3" fillId="0" borderId="29" xfId="0" applyNumberFormat="1" applyFont="1" applyBorder="1" applyAlignment="1" applyProtection="1">
      <alignment horizontal="center" vertical="center" wrapText="1"/>
    </xf>
    <xf numFmtId="49" fontId="3" fillId="0" borderId="2" xfId="0" applyNumberFormat="1" applyFont="1" applyBorder="1" applyAlignment="1" applyProtection="1">
      <alignment horizontal="center" vertical="center" wrapText="1"/>
    </xf>
    <xf numFmtId="0" fontId="3" fillId="0" borderId="4" xfId="2" applyFont="1" applyBorder="1" applyAlignment="1" applyProtection="1">
      <alignment horizontal="left" vertical="center"/>
    </xf>
    <xf numFmtId="49" fontId="3" fillId="0" borderId="37" xfId="0" applyNumberFormat="1" applyFont="1" applyBorder="1" applyAlignment="1" applyProtection="1">
      <alignment horizontal="center" vertical="center"/>
    </xf>
    <xf numFmtId="0" fontId="3" fillId="0" borderId="8" xfId="2" applyFont="1" applyBorder="1" applyAlignment="1" applyProtection="1">
      <alignment horizontal="left" vertical="center"/>
    </xf>
    <xf numFmtId="49" fontId="3" fillId="0" borderId="38" xfId="0" applyNumberFormat="1" applyFont="1" applyBorder="1" applyAlignment="1" applyProtection="1">
      <alignment horizontal="center" vertical="center"/>
    </xf>
    <xf numFmtId="0" fontId="3" fillId="0" borderId="11" xfId="2" applyFont="1" applyBorder="1" applyAlignment="1" applyProtection="1">
      <alignment horizontal="left" vertical="center"/>
    </xf>
    <xf numFmtId="0" fontId="3" fillId="0" borderId="0" xfId="2" applyFont="1" applyAlignment="1" applyProtection="1">
      <alignment horizontal="left" vertical="center"/>
    </xf>
    <xf numFmtId="0" fontId="3" fillId="0" borderId="19" xfId="2" applyFont="1" applyBorder="1" applyProtection="1">
      <alignment vertical="center"/>
    </xf>
    <xf numFmtId="0" fontId="22" fillId="0" borderId="0" xfId="0" applyFont="1" applyAlignment="1" applyProtection="1">
      <alignment vertical="center" wrapText="1"/>
    </xf>
    <xf numFmtId="0" fontId="22" fillId="0" borderId="0" xfId="0" applyFont="1" applyProtection="1">
      <alignment vertical="center"/>
    </xf>
    <xf numFmtId="0" fontId="3" fillId="0" borderId="50" xfId="8" applyFont="1" applyBorder="1" applyProtection="1">
      <alignment vertical="center"/>
    </xf>
    <xf numFmtId="0" fontId="3" fillId="0" borderId="1" xfId="8" applyFont="1" applyBorder="1" applyProtection="1">
      <alignment vertical="center"/>
    </xf>
    <xf numFmtId="0" fontId="3" fillId="0" borderId="29" xfId="8" applyFont="1" applyBorder="1" applyProtection="1">
      <alignment vertical="center"/>
    </xf>
    <xf numFmtId="181" fontId="3" fillId="0" borderId="30" xfId="8" applyNumberFormat="1" applyFont="1" applyBorder="1" applyAlignment="1" applyProtection="1">
      <alignment horizontal="center" vertical="center"/>
    </xf>
    <xf numFmtId="181" fontId="3" fillId="0" borderId="2" xfId="8" applyNumberFormat="1" applyFont="1" applyBorder="1" applyAlignment="1" applyProtection="1">
      <alignment horizontal="center" vertical="center"/>
    </xf>
    <xf numFmtId="0" fontId="3" fillId="0" borderId="51" xfId="6" applyFont="1" applyBorder="1" applyAlignment="1" applyProtection="1">
      <alignment vertical="center" textRotation="255"/>
    </xf>
    <xf numFmtId="0" fontId="3" fillId="0" borderId="19" xfId="6" applyFont="1" applyBorder="1" applyAlignment="1" applyProtection="1">
      <alignment vertical="center" wrapText="1"/>
    </xf>
    <xf numFmtId="0" fontId="3" fillId="0" borderId="41" xfId="6" applyFont="1" applyBorder="1" applyAlignment="1" applyProtection="1">
      <alignment vertical="center" wrapText="1"/>
    </xf>
    <xf numFmtId="0" fontId="3" fillId="0" borderId="4" xfId="6" applyFont="1" applyBorder="1" applyProtection="1">
      <alignment vertical="center"/>
    </xf>
    <xf numFmtId="0" fontId="3" fillId="0" borderId="32" xfId="6" applyFont="1" applyBorder="1" applyAlignment="1" applyProtection="1">
      <alignment vertical="center" wrapText="1"/>
    </xf>
    <xf numFmtId="0" fontId="3" fillId="0" borderId="35" xfId="6" applyFont="1" applyBorder="1" applyAlignment="1" applyProtection="1">
      <alignment vertical="center" wrapText="1"/>
    </xf>
    <xf numFmtId="0" fontId="3" fillId="0" borderId="8" xfId="6" applyFont="1" applyBorder="1" applyProtection="1">
      <alignment vertical="center"/>
    </xf>
    <xf numFmtId="0" fontId="3" fillId="0" borderId="26" xfId="6" applyFont="1" applyBorder="1" applyAlignment="1" applyProtection="1">
      <alignment vertical="center" wrapText="1"/>
    </xf>
    <xf numFmtId="0" fontId="3" fillId="0" borderId="42" xfId="6" applyFont="1" applyBorder="1" applyAlignment="1" applyProtection="1">
      <alignment vertical="center" wrapText="1"/>
    </xf>
    <xf numFmtId="0" fontId="3" fillId="0" borderId="0" xfId="6" applyFont="1" applyAlignment="1" applyProtection="1">
      <alignment vertical="center" wrapText="1"/>
    </xf>
    <xf numFmtId="0" fontId="3" fillId="0" borderId="43" xfId="6" applyFont="1" applyBorder="1" applyAlignment="1" applyProtection="1">
      <alignment vertical="center" wrapText="1"/>
    </xf>
    <xf numFmtId="0" fontId="3" fillId="0" borderId="39" xfId="6" applyFont="1" applyBorder="1" applyProtection="1">
      <alignment vertical="center"/>
    </xf>
    <xf numFmtId="0" fontId="3" fillId="0" borderId="42" xfId="6" applyFont="1" applyBorder="1" applyProtection="1">
      <alignment vertical="center"/>
    </xf>
    <xf numFmtId="0" fontId="3" fillId="0" borderId="44" xfId="6" applyFont="1" applyBorder="1" applyProtection="1">
      <alignment vertical="center"/>
    </xf>
    <xf numFmtId="0" fontId="3" fillId="0" borderId="43" xfId="6" applyFont="1" applyBorder="1" applyProtection="1">
      <alignment vertical="center"/>
    </xf>
    <xf numFmtId="0" fontId="3" fillId="0" borderId="40" xfId="6" applyFont="1" applyBorder="1" applyProtection="1">
      <alignment vertical="center"/>
    </xf>
    <xf numFmtId="0" fontId="3" fillId="0" borderId="35" xfId="6" applyFont="1" applyBorder="1" applyProtection="1">
      <alignment vertical="center"/>
    </xf>
    <xf numFmtId="0" fontId="3" fillId="0" borderId="7" xfId="6" applyFont="1" applyBorder="1" applyProtection="1">
      <alignment vertical="center"/>
    </xf>
    <xf numFmtId="0" fontId="3" fillId="0" borderId="32" xfId="6" applyFont="1" applyBorder="1" applyProtection="1">
      <alignment vertical="center"/>
    </xf>
    <xf numFmtId="0" fontId="3" fillId="0" borderId="53" xfId="6" applyFont="1" applyBorder="1" applyAlignment="1" applyProtection="1">
      <alignment vertical="center" textRotation="255"/>
    </xf>
    <xf numFmtId="0" fontId="3" fillId="0" borderId="16" xfId="6" applyFont="1" applyBorder="1" applyAlignment="1" applyProtection="1">
      <alignment vertical="center" wrapText="1"/>
    </xf>
    <xf numFmtId="0" fontId="3" fillId="0" borderId="26" xfId="6" applyFont="1" applyBorder="1" applyProtection="1">
      <alignment vertical="center"/>
    </xf>
    <xf numFmtId="0" fontId="3" fillId="0" borderId="19" xfId="6" applyFont="1" applyBorder="1" applyProtection="1">
      <alignment vertical="center"/>
    </xf>
    <xf numFmtId="0" fontId="3" fillId="0" borderId="41" xfId="6" applyFont="1" applyBorder="1" applyProtection="1">
      <alignment vertical="center"/>
    </xf>
    <xf numFmtId="0" fontId="3" fillId="0" borderId="32" xfId="6" applyFont="1" applyBorder="1" applyProtection="1">
      <alignment vertical="center"/>
    </xf>
    <xf numFmtId="0" fontId="3" fillId="0" borderId="9" xfId="6" applyFont="1" applyBorder="1" applyProtection="1">
      <alignment vertical="center"/>
    </xf>
    <xf numFmtId="0" fontId="3" fillId="0" borderId="26" xfId="6" applyFont="1" applyBorder="1" applyProtection="1">
      <alignment vertical="center"/>
    </xf>
    <xf numFmtId="0" fontId="3" fillId="0" borderId="0" xfId="6" applyFont="1" applyProtection="1">
      <alignment vertical="center"/>
    </xf>
    <xf numFmtId="0" fontId="3" fillId="0" borderId="16" xfId="6" applyFont="1" applyBorder="1" applyProtection="1">
      <alignment vertical="center"/>
    </xf>
    <xf numFmtId="0" fontId="3" fillId="0" borderId="36" xfId="6" applyFont="1" applyBorder="1" applyProtection="1">
      <alignment vertical="center"/>
    </xf>
    <xf numFmtId="0" fontId="3" fillId="0" borderId="11" xfId="6" applyFont="1" applyBorder="1" applyProtection="1">
      <alignment vertical="center"/>
    </xf>
    <xf numFmtId="0" fontId="3" fillId="0" borderId="50" xfId="6" applyFont="1" applyBorder="1" applyAlignment="1" applyProtection="1">
      <alignment vertical="center" textRotation="255"/>
    </xf>
    <xf numFmtId="0" fontId="3" fillId="0" borderId="52" xfId="6" applyFont="1" applyBorder="1" applyAlignment="1" applyProtection="1">
      <alignment vertical="center" textRotation="255"/>
    </xf>
    <xf numFmtId="0" fontId="3" fillId="0" borderId="45" xfId="6" applyFont="1" applyBorder="1" applyProtection="1">
      <alignment vertical="center"/>
    </xf>
    <xf numFmtId="0" fontId="3" fillId="0" borderId="48" xfId="6" applyFont="1" applyBorder="1" applyProtection="1">
      <alignment vertical="center"/>
    </xf>
    <xf numFmtId="0" fontId="3" fillId="0" borderId="49" xfId="6" applyFont="1" applyBorder="1" applyProtection="1">
      <alignment vertical="center"/>
    </xf>
    <xf numFmtId="0" fontId="3" fillId="0" borderId="13" xfId="6" applyFont="1" applyBorder="1" applyAlignment="1" applyProtection="1">
      <alignment horizontal="right" vertical="center"/>
    </xf>
    <xf numFmtId="0" fontId="3" fillId="0" borderId="4" xfId="6" applyFont="1" applyBorder="1" applyAlignment="1" applyProtection="1">
      <alignment horizontal="right" vertical="center"/>
    </xf>
    <xf numFmtId="0" fontId="3" fillId="0" borderId="5" xfId="6" applyFont="1" applyBorder="1" applyAlignment="1" applyProtection="1">
      <alignment horizontal="right" vertical="center"/>
    </xf>
    <xf numFmtId="38" fontId="13" fillId="0" borderId="58" xfId="6" applyNumberFormat="1" applyFont="1" applyBorder="1" applyAlignment="1" applyProtection="1">
      <alignment horizontal="right" vertical="center"/>
    </xf>
    <xf numFmtId="38" fontId="13" fillId="0" borderId="59" xfId="6" applyNumberFormat="1" applyFont="1" applyBorder="1" applyAlignment="1" applyProtection="1">
      <alignment horizontal="right" vertical="center"/>
    </xf>
    <xf numFmtId="0" fontId="3" fillId="0" borderId="15" xfId="6" applyFont="1" applyBorder="1" applyAlignment="1" applyProtection="1">
      <alignment horizontal="right" vertical="center"/>
    </xf>
    <xf numFmtId="0" fontId="3" fillId="0" borderId="11" xfId="6" applyFont="1" applyBorder="1" applyAlignment="1" applyProtection="1">
      <alignment horizontal="right" vertical="center"/>
    </xf>
    <xf numFmtId="0" fontId="3" fillId="0" borderId="34" xfId="6" applyFont="1" applyBorder="1" applyAlignment="1" applyProtection="1">
      <alignment horizontal="right" vertical="center"/>
    </xf>
    <xf numFmtId="0" fontId="3" fillId="0" borderId="0" xfId="6" applyFont="1" applyAlignment="1" applyProtection="1">
      <alignment horizontal="right" vertical="center"/>
    </xf>
    <xf numFmtId="0" fontId="3" fillId="0" borderId="23" xfId="8" applyFont="1" applyBorder="1" applyProtection="1">
      <alignment vertical="center"/>
    </xf>
    <xf numFmtId="0" fontId="3" fillId="0" borderId="31" xfId="6" applyFont="1" applyBorder="1" applyProtection="1">
      <alignment vertical="center"/>
    </xf>
    <xf numFmtId="0" fontId="3" fillId="0" borderId="15" xfId="6" applyFont="1" applyBorder="1" applyAlignment="1" applyProtection="1">
      <alignment vertical="center" wrapText="1"/>
    </xf>
    <xf numFmtId="0" fontId="3" fillId="0" borderId="11" xfId="6" applyFont="1" applyBorder="1" applyAlignment="1" applyProtection="1">
      <alignment vertical="center" wrapText="1"/>
    </xf>
    <xf numFmtId="49" fontId="13" fillId="0" borderId="16" xfId="0" applyNumberFormat="1" applyFont="1" applyBorder="1" applyAlignment="1" applyProtection="1">
      <alignment vertical="top"/>
    </xf>
    <xf numFmtId="49" fontId="3" fillId="0" borderId="0" xfId="0" applyNumberFormat="1" applyFont="1" applyAlignment="1" applyProtection="1">
      <alignment horizontal="left" vertical="center"/>
    </xf>
    <xf numFmtId="0" fontId="6" fillId="0" borderId="0" xfId="1" applyNumberFormat="1" applyFont="1" applyAlignment="1" applyProtection="1">
      <alignment horizontal="right" vertical="top"/>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vertical="center"/>
    </xf>
  </cellXfs>
  <cellStyles count="10">
    <cellStyle name="ハイパーリンク" xfId="9" builtinId="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5 2 2 2" xfId="8" xr:uid="{10C3AC78-8389-46CC-9332-89DE323E7E23}"/>
    <cellStyle name="標準 9" xfId="5" xr:uid="{00000000-0005-0000-0000-000008000000}"/>
  </cellStyles>
  <dxfs count="146">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008000"/>
      <color rgb="FF009900"/>
      <color rgb="FFFFCCFF"/>
      <color rgb="FFD9D9D9"/>
      <color rgb="FFCCEDFC"/>
      <color rgb="FFEEAAFC"/>
      <color rgb="FF000000"/>
      <color rgb="FFFF0000"/>
      <color rgb="FFA6A6A6"/>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B324"/>
  <sheetViews>
    <sheetView showGridLines="0" tabSelected="1" topLeftCell="B1" zoomScaleNormal="100" zoomScalePageLayoutView="90" workbookViewId="0">
      <selection activeCell="B1" sqref="B1"/>
    </sheetView>
  </sheetViews>
  <sheetFormatPr defaultColWidth="9" defaultRowHeight="13.5" x14ac:dyDescent="0.15"/>
  <cols>
    <col min="1" max="1" width="10.375" style="78" hidden="1" customWidth="1"/>
    <col min="2" max="3" width="1.625" style="78" customWidth="1"/>
    <col min="4" max="7" width="5.625" style="78" customWidth="1"/>
    <col min="8" max="8" width="6.625" style="78" customWidth="1"/>
    <col min="9" max="9" width="1.625" style="78" customWidth="1"/>
    <col min="10" max="10" width="6.625" style="78" customWidth="1"/>
    <col min="11" max="17" width="6.125" style="78" customWidth="1"/>
    <col min="18" max="19" width="7.125" style="78" customWidth="1"/>
    <col min="20" max="23" width="8.125" style="78" customWidth="1"/>
    <col min="24" max="25" width="3.625" style="78" customWidth="1"/>
    <col min="26" max="26" width="2.625" style="78" customWidth="1"/>
    <col min="27" max="27" width="3.625" style="78" customWidth="1"/>
    <col min="28" max="28" width="9" style="78" hidden="1" customWidth="1"/>
    <col min="29" max="16384" width="9" style="78"/>
  </cols>
  <sheetData>
    <row r="1" spans="1:27" ht="30" customHeight="1" x14ac:dyDescent="0.15">
      <c r="A1" s="347" t="s">
        <v>286</v>
      </c>
      <c r="B1" s="76"/>
      <c r="C1" s="77" t="s">
        <v>290</v>
      </c>
      <c r="D1" s="77"/>
      <c r="Q1" s="79"/>
      <c r="R1" s="79"/>
      <c r="T1" s="80"/>
      <c r="U1" s="80"/>
      <c r="V1" s="80"/>
      <c r="W1" s="346" t="s">
        <v>291</v>
      </c>
      <c r="X1" s="81"/>
      <c r="Y1" s="81"/>
      <c r="Z1" s="81"/>
      <c r="AA1" s="79"/>
    </row>
    <row r="2" spans="1:27" ht="15" hidden="1" customHeight="1" x14ac:dyDescent="0.15">
      <c r="A2" s="347" t="s">
        <v>67</v>
      </c>
      <c r="B2" s="76"/>
      <c r="C2" s="82"/>
      <c r="D2" s="82"/>
      <c r="AA2" s="79"/>
    </row>
    <row r="3" spans="1:27" ht="30" customHeight="1" x14ac:dyDescent="0.15">
      <c r="A3" s="348" t="s">
        <v>292</v>
      </c>
      <c r="B3" s="83"/>
      <c r="C3" s="78" t="s">
        <v>98</v>
      </c>
      <c r="AA3" s="79"/>
    </row>
    <row r="4" spans="1:27" ht="5.25" customHeight="1" x14ac:dyDescent="0.15">
      <c r="A4" s="83"/>
      <c r="B4" s="83"/>
      <c r="C4" s="84"/>
      <c r="D4" s="85"/>
      <c r="E4" s="85"/>
      <c r="F4" s="85"/>
      <c r="G4" s="85"/>
      <c r="H4" s="85"/>
      <c r="I4" s="85"/>
      <c r="J4" s="85"/>
      <c r="K4" s="85"/>
      <c r="L4" s="85"/>
      <c r="M4" s="85"/>
      <c r="N4" s="85"/>
      <c r="O4" s="85"/>
      <c r="P4" s="85"/>
      <c r="Q4" s="85"/>
      <c r="R4" s="85"/>
      <c r="S4" s="85"/>
      <c r="T4" s="85"/>
      <c r="U4" s="85"/>
      <c r="V4" s="85"/>
      <c r="W4" s="85"/>
      <c r="X4" s="85"/>
      <c r="Y4" s="85"/>
      <c r="Z4" s="86"/>
    </row>
    <row r="5" spans="1:27" ht="15" customHeight="1" x14ac:dyDescent="0.15">
      <c r="A5" s="83"/>
      <c r="B5" s="87"/>
      <c r="C5" s="88" t="s">
        <v>130</v>
      </c>
      <c r="D5" s="89"/>
      <c r="E5" s="89"/>
      <c r="F5" s="89"/>
      <c r="G5" s="89"/>
      <c r="H5" s="89"/>
      <c r="I5" s="89"/>
      <c r="J5" s="89"/>
      <c r="K5" s="89"/>
      <c r="L5" s="89"/>
      <c r="M5" s="89"/>
      <c r="N5" s="89"/>
      <c r="O5" s="89"/>
      <c r="P5" s="89"/>
      <c r="Q5" s="89"/>
      <c r="R5" s="89"/>
      <c r="S5" s="89"/>
      <c r="T5" s="89"/>
      <c r="U5" s="89"/>
      <c r="V5" s="89"/>
      <c r="W5" s="89"/>
      <c r="X5" s="89"/>
      <c r="Y5" s="89"/>
      <c r="Z5" s="90"/>
    </row>
    <row r="6" spans="1:27" ht="15" customHeight="1" x14ac:dyDescent="0.15">
      <c r="A6" s="83"/>
      <c r="B6" s="83"/>
      <c r="C6" s="88" t="s">
        <v>13</v>
      </c>
      <c r="D6" s="89"/>
      <c r="E6" s="89"/>
      <c r="F6" s="89"/>
      <c r="G6" s="89"/>
      <c r="H6" s="89"/>
      <c r="I6" s="89"/>
      <c r="J6" s="89"/>
      <c r="K6" s="89"/>
      <c r="L6" s="89"/>
      <c r="M6" s="89"/>
      <c r="N6" s="89"/>
      <c r="O6" s="89"/>
      <c r="P6" s="89"/>
      <c r="Q6" s="89"/>
      <c r="R6" s="89"/>
      <c r="S6" s="89"/>
      <c r="T6" s="89"/>
      <c r="U6" s="89"/>
      <c r="V6" s="89"/>
      <c r="W6" s="89"/>
      <c r="X6" s="89"/>
      <c r="Y6" s="89"/>
      <c r="Z6" s="90"/>
    </row>
    <row r="7" spans="1:27" ht="15" customHeight="1" x14ac:dyDescent="0.15">
      <c r="A7" s="83"/>
      <c r="B7" s="83"/>
      <c r="C7" s="88" t="s">
        <v>14</v>
      </c>
      <c r="D7" s="89"/>
      <c r="E7" s="89"/>
      <c r="F7" s="89"/>
      <c r="G7" s="89"/>
      <c r="H7" s="89"/>
      <c r="I7" s="89"/>
      <c r="J7" s="89"/>
      <c r="K7" s="89"/>
      <c r="L7" s="89"/>
      <c r="M7" s="89"/>
      <c r="N7" s="89"/>
      <c r="O7" s="89"/>
      <c r="P7" s="89"/>
      <c r="Q7" s="89"/>
      <c r="R7" s="89"/>
      <c r="S7" s="89"/>
      <c r="T7" s="89"/>
      <c r="U7" s="89"/>
      <c r="V7" s="89"/>
      <c r="W7" s="89"/>
      <c r="X7" s="89"/>
      <c r="Y7" s="89"/>
      <c r="Z7" s="90"/>
    </row>
    <row r="8" spans="1:27" ht="15" hidden="1" customHeight="1" x14ac:dyDescent="0.15">
      <c r="A8" s="83"/>
      <c r="B8" s="83"/>
      <c r="C8" s="91"/>
      <c r="D8" s="92"/>
      <c r="E8" s="89"/>
      <c r="F8" s="89"/>
      <c r="G8" s="89"/>
      <c r="H8" s="89"/>
      <c r="I8" s="89"/>
      <c r="J8" s="89"/>
      <c r="K8" s="89"/>
      <c r="L8" s="89"/>
      <c r="M8" s="89"/>
      <c r="N8" s="89"/>
      <c r="O8" s="89"/>
      <c r="P8" s="89"/>
      <c r="Q8" s="89"/>
      <c r="R8" s="89"/>
      <c r="S8" s="89"/>
      <c r="T8" s="89"/>
      <c r="U8" s="89"/>
      <c r="V8" s="89"/>
      <c r="W8" s="89"/>
      <c r="X8" s="89"/>
      <c r="Y8" s="89"/>
      <c r="Z8" s="90"/>
    </row>
    <row r="9" spans="1:27" ht="5.25" customHeight="1" x14ac:dyDescent="0.15">
      <c r="A9" s="83"/>
      <c r="B9" s="83"/>
      <c r="C9" s="93"/>
      <c r="D9" s="94"/>
      <c r="E9" s="94"/>
      <c r="F9" s="94"/>
      <c r="G9" s="94"/>
      <c r="H9" s="94"/>
      <c r="I9" s="94"/>
      <c r="J9" s="94"/>
      <c r="K9" s="94"/>
      <c r="L9" s="94"/>
      <c r="M9" s="94"/>
      <c r="N9" s="94"/>
      <c r="O9" s="94"/>
      <c r="P9" s="94"/>
      <c r="Q9" s="94"/>
      <c r="R9" s="94"/>
      <c r="S9" s="94"/>
      <c r="T9" s="94"/>
      <c r="U9" s="94"/>
      <c r="V9" s="94"/>
      <c r="W9" s="94"/>
      <c r="X9" s="94"/>
      <c r="Y9" s="94"/>
      <c r="Z9" s="95"/>
    </row>
    <row r="10" spans="1:27" ht="30" customHeight="1" x14ac:dyDescent="0.15">
      <c r="A10" s="83"/>
      <c r="B10" s="83"/>
    </row>
    <row r="11" spans="1:27" ht="15" hidden="1" customHeight="1" x14ac:dyDescent="0.15">
      <c r="A11" s="83"/>
      <c r="B11" s="83"/>
    </row>
    <row r="12" spans="1:27" ht="15" hidden="1" customHeight="1" x14ac:dyDescent="0.15">
      <c r="A12" s="83"/>
      <c r="B12" s="83"/>
    </row>
    <row r="13" spans="1:27" ht="20.100000000000001" customHeight="1" x14ac:dyDescent="0.15">
      <c r="A13" s="83"/>
      <c r="B13" s="83"/>
      <c r="C13" s="96" t="s">
        <v>104</v>
      </c>
      <c r="D13" s="97"/>
      <c r="E13" s="97"/>
      <c r="F13" s="97"/>
      <c r="G13" s="97"/>
      <c r="H13" s="98"/>
    </row>
    <row r="14" spans="1:27" ht="15" customHeight="1" x14ac:dyDescent="0.15">
      <c r="A14" s="83"/>
      <c r="B14" s="83"/>
      <c r="C14" s="99"/>
      <c r="D14" s="100"/>
      <c r="E14" s="100"/>
      <c r="F14" s="100"/>
      <c r="G14" s="100"/>
      <c r="H14" s="100"/>
      <c r="I14" s="101"/>
      <c r="J14" s="101"/>
      <c r="K14" s="101"/>
      <c r="L14" s="101"/>
      <c r="M14" s="101"/>
      <c r="N14" s="101"/>
      <c r="O14" s="101"/>
      <c r="P14" s="101"/>
      <c r="Q14" s="101"/>
      <c r="R14" s="101"/>
      <c r="S14" s="101"/>
      <c r="T14" s="101"/>
      <c r="U14" s="101"/>
      <c r="V14" s="101"/>
      <c r="W14" s="101"/>
      <c r="X14" s="101"/>
      <c r="Y14" s="101"/>
      <c r="Z14" s="102"/>
    </row>
    <row r="15" spans="1:27" ht="15.75" hidden="1" customHeight="1" x14ac:dyDescent="0.15">
      <c r="A15" s="83"/>
      <c r="B15" s="83"/>
      <c r="C15" s="103"/>
      <c r="D15" s="104"/>
      <c r="E15" s="105"/>
      <c r="F15" s="105"/>
      <c r="G15" s="105"/>
      <c r="H15" s="105"/>
      <c r="I15" s="106"/>
      <c r="J15" s="107"/>
      <c r="K15" s="107"/>
      <c r="L15" s="107"/>
      <c r="M15" s="107"/>
      <c r="N15" s="107"/>
      <c r="O15" s="107"/>
      <c r="P15" s="107"/>
      <c r="Q15" s="107"/>
      <c r="R15" s="107"/>
      <c r="S15" s="107"/>
      <c r="T15" s="107"/>
      <c r="U15" s="107"/>
      <c r="V15" s="107"/>
      <c r="W15" s="107"/>
      <c r="X15" s="107"/>
      <c r="Y15" s="107"/>
      <c r="Z15" s="108"/>
    </row>
    <row r="16" spans="1:27" ht="15.75" hidden="1" customHeight="1" x14ac:dyDescent="0.15">
      <c r="A16" s="83"/>
      <c r="B16" s="83"/>
      <c r="C16" s="103"/>
      <c r="D16" s="104"/>
      <c r="E16" s="109"/>
      <c r="F16" s="109"/>
      <c r="G16" s="109"/>
      <c r="H16" s="109"/>
      <c r="I16" s="106"/>
      <c r="J16" s="110"/>
      <c r="K16" s="110"/>
      <c r="L16" s="110"/>
      <c r="M16" s="110"/>
      <c r="N16" s="110"/>
      <c r="O16" s="110"/>
      <c r="P16" s="110"/>
      <c r="Q16" s="110"/>
      <c r="R16" s="110"/>
      <c r="S16" s="110"/>
      <c r="T16" s="110"/>
      <c r="U16" s="110"/>
      <c r="V16" s="110"/>
      <c r="W16" s="110"/>
      <c r="X16" s="110"/>
      <c r="Y16" s="110"/>
      <c r="Z16" s="108"/>
    </row>
    <row r="17" spans="1:26" ht="15.75" hidden="1" customHeight="1" x14ac:dyDescent="0.15">
      <c r="A17" s="83"/>
      <c r="B17" s="83"/>
      <c r="C17" s="103"/>
      <c r="D17" s="104"/>
      <c r="E17" s="109"/>
      <c r="F17" s="109"/>
      <c r="G17" s="109"/>
      <c r="H17" s="109"/>
      <c r="I17" s="106"/>
      <c r="J17" s="110"/>
      <c r="K17" s="110"/>
      <c r="L17" s="110"/>
      <c r="M17" s="110"/>
      <c r="N17" s="110"/>
      <c r="O17" s="110"/>
      <c r="P17" s="110"/>
      <c r="Q17" s="110"/>
      <c r="R17" s="110"/>
      <c r="S17" s="110"/>
      <c r="T17" s="110"/>
      <c r="U17" s="110"/>
      <c r="V17" s="110"/>
      <c r="W17" s="110"/>
      <c r="X17" s="110"/>
      <c r="Y17" s="110"/>
      <c r="Z17" s="108"/>
    </row>
    <row r="18" spans="1:26" ht="15.75" hidden="1" customHeight="1" x14ac:dyDescent="0.15">
      <c r="A18" s="83"/>
      <c r="B18" s="83"/>
      <c r="C18" s="103"/>
      <c r="D18" s="104"/>
      <c r="E18" s="109"/>
      <c r="F18" s="109"/>
      <c r="G18" s="109"/>
      <c r="H18" s="109"/>
      <c r="I18" s="106"/>
      <c r="J18" s="110"/>
      <c r="K18" s="110"/>
      <c r="L18" s="110"/>
      <c r="M18" s="110"/>
      <c r="N18" s="110"/>
      <c r="O18" s="110"/>
      <c r="P18" s="110"/>
      <c r="Q18" s="110"/>
      <c r="R18" s="110"/>
      <c r="S18" s="110"/>
      <c r="T18" s="110"/>
      <c r="U18" s="110"/>
      <c r="V18" s="110"/>
      <c r="W18" s="110"/>
      <c r="X18" s="110"/>
      <c r="Y18" s="110"/>
      <c r="Z18" s="108"/>
    </row>
    <row r="19" spans="1:26" ht="15.75" hidden="1" customHeight="1" x14ac:dyDescent="0.15">
      <c r="A19" s="83"/>
      <c r="B19" s="83"/>
      <c r="C19" s="103"/>
      <c r="D19" s="104"/>
      <c r="E19" s="109"/>
      <c r="F19" s="109"/>
      <c r="G19" s="109"/>
      <c r="H19" s="109"/>
      <c r="I19" s="106"/>
      <c r="J19" s="110"/>
      <c r="K19" s="110"/>
      <c r="L19" s="110"/>
      <c r="M19" s="110"/>
      <c r="N19" s="110"/>
      <c r="O19" s="110"/>
      <c r="P19" s="110"/>
      <c r="Q19" s="110"/>
      <c r="R19" s="110"/>
      <c r="S19" s="110"/>
      <c r="T19" s="110"/>
      <c r="U19" s="110"/>
      <c r="V19" s="110"/>
      <c r="W19" s="110"/>
      <c r="X19" s="110"/>
      <c r="Y19" s="110"/>
      <c r="Z19" s="108"/>
    </row>
    <row r="20" spans="1:26" ht="20.100000000000001" customHeight="1" x14ac:dyDescent="0.15">
      <c r="A20" s="83">
        <f>IFERROR(IF(TRIM($I20)="",1001,0),3)</f>
        <v>1001</v>
      </c>
      <c r="B20" s="83"/>
      <c r="C20" s="103"/>
      <c r="D20" s="104">
        <v>1</v>
      </c>
      <c r="E20" s="78" t="s">
        <v>0</v>
      </c>
      <c r="I20" s="36"/>
      <c r="J20" s="37"/>
      <c r="K20" s="37"/>
      <c r="L20" s="37"/>
      <c r="M20" s="37"/>
      <c r="N20" s="109"/>
      <c r="O20" s="109"/>
      <c r="P20" s="109"/>
      <c r="Q20" s="109"/>
      <c r="R20" s="109"/>
      <c r="S20" s="109"/>
      <c r="T20" s="109"/>
      <c r="U20" s="109"/>
      <c r="V20" s="109"/>
      <c r="W20" s="109"/>
      <c r="X20" s="109"/>
      <c r="Y20" s="109"/>
      <c r="Z20" s="108"/>
    </row>
    <row r="21" spans="1:26" ht="20.100000000000001" customHeight="1" x14ac:dyDescent="0.15">
      <c r="A21" s="83"/>
      <c r="B21" s="83"/>
      <c r="C21" s="103"/>
      <c r="D21" s="104"/>
      <c r="E21" s="109"/>
      <c r="F21" s="109"/>
      <c r="G21" s="109"/>
      <c r="H21" s="109"/>
      <c r="I21" s="106"/>
      <c r="J21" s="111" t="s">
        <v>127</v>
      </c>
      <c r="K21" s="110"/>
      <c r="L21" s="110"/>
      <c r="M21" s="110"/>
      <c r="N21" s="110"/>
      <c r="O21" s="110"/>
      <c r="P21" s="110"/>
      <c r="Q21" s="110"/>
      <c r="R21" s="110"/>
      <c r="S21" s="110"/>
      <c r="T21" s="110"/>
      <c r="U21" s="110"/>
      <c r="V21" s="110"/>
      <c r="W21" s="110"/>
      <c r="X21" s="110"/>
      <c r="Y21" s="110"/>
      <c r="Z21" s="108"/>
    </row>
    <row r="22" spans="1:26" ht="20.100000000000001" customHeight="1" x14ac:dyDescent="0.15">
      <c r="A22" s="83">
        <f>IFERROR(IF(AND(TRIM($I22)&lt;&gt;"", OR(ISERROR(FIND("@"&amp;LEFT($I22,3)&amp;"@", 都道府県3))=FALSE, ISERROR(FIND("@"&amp;LEFT($I22,4)&amp;"@",都道府県4))=FALSE))=FALSE,1001,0),3)</f>
        <v>1001</v>
      </c>
      <c r="B22" s="83"/>
      <c r="C22" s="103"/>
      <c r="D22" s="104">
        <v>2</v>
      </c>
      <c r="E22" s="78" t="s">
        <v>93</v>
      </c>
      <c r="I22" s="31"/>
      <c r="J22" s="31"/>
      <c r="K22" s="31"/>
      <c r="L22" s="31"/>
      <c r="M22" s="31"/>
      <c r="N22" s="31"/>
      <c r="O22" s="31"/>
      <c r="P22" s="31"/>
      <c r="Q22" s="32"/>
      <c r="R22" s="31"/>
      <c r="S22" s="31"/>
      <c r="T22" s="31"/>
      <c r="U22" s="31"/>
      <c r="V22" s="31"/>
      <c r="W22" s="31"/>
      <c r="X22" s="31"/>
      <c r="Y22" s="31"/>
      <c r="Z22" s="108"/>
    </row>
    <row r="23" spans="1:26" ht="20.100000000000001" customHeight="1" x14ac:dyDescent="0.15">
      <c r="A23" s="83"/>
      <c r="B23" s="83"/>
      <c r="C23" s="103"/>
      <c r="D23" s="104"/>
      <c r="E23" s="109"/>
      <c r="F23" s="109"/>
      <c r="G23" s="109"/>
      <c r="H23" s="109"/>
      <c r="I23" s="106"/>
      <c r="J23" s="111" t="s">
        <v>9</v>
      </c>
      <c r="K23" s="110"/>
      <c r="L23" s="110"/>
      <c r="M23" s="110"/>
      <c r="N23" s="110"/>
      <c r="O23" s="110"/>
      <c r="P23" s="110"/>
      <c r="Q23" s="110"/>
      <c r="R23" s="110"/>
      <c r="S23" s="110"/>
      <c r="T23" s="110"/>
      <c r="U23" s="110"/>
      <c r="V23" s="110"/>
      <c r="W23" s="110"/>
      <c r="X23" s="110"/>
      <c r="Y23" s="110"/>
      <c r="Z23" s="108"/>
    </row>
    <row r="24" spans="1:26" ht="20.100000000000001" customHeight="1" x14ac:dyDescent="0.15">
      <c r="A24" s="83">
        <f>IFERROR(IF(TRIM($I24)="",1001,0),3)</f>
        <v>1001</v>
      </c>
      <c r="B24" s="83"/>
      <c r="C24" s="103"/>
      <c r="D24" s="104">
        <v>3</v>
      </c>
      <c r="E24" s="78" t="s">
        <v>105</v>
      </c>
      <c r="I24" s="15"/>
      <c r="J24" s="15"/>
      <c r="K24" s="15"/>
      <c r="L24" s="15"/>
      <c r="M24" s="15"/>
      <c r="N24" s="15"/>
      <c r="O24" s="15"/>
      <c r="P24" s="15"/>
      <c r="Q24" s="33"/>
      <c r="R24" s="15"/>
      <c r="S24" s="15"/>
      <c r="T24" s="15"/>
      <c r="U24" s="15"/>
      <c r="V24" s="15"/>
      <c r="W24" s="15"/>
      <c r="X24" s="15"/>
      <c r="Y24" s="15"/>
      <c r="Z24" s="108"/>
    </row>
    <row r="25" spans="1:26" ht="20.100000000000001" customHeight="1" x14ac:dyDescent="0.15">
      <c r="A25" s="83"/>
      <c r="B25" s="83"/>
      <c r="C25" s="112"/>
      <c r="D25" s="109"/>
      <c r="E25" s="109"/>
      <c r="F25" s="109"/>
      <c r="G25" s="109"/>
      <c r="H25" s="109"/>
      <c r="I25" s="106"/>
      <c r="J25" s="111" t="s">
        <v>119</v>
      </c>
      <c r="K25" s="110"/>
      <c r="L25" s="110"/>
      <c r="M25" s="110"/>
      <c r="N25" s="110"/>
      <c r="O25" s="110"/>
      <c r="P25" s="110"/>
      <c r="Q25" s="110"/>
      <c r="R25" s="110"/>
      <c r="S25" s="110"/>
      <c r="T25" s="110"/>
      <c r="U25" s="110"/>
      <c r="V25" s="110"/>
      <c r="W25" s="110"/>
      <c r="X25" s="110"/>
      <c r="Y25" s="110"/>
      <c r="Z25" s="108"/>
    </row>
    <row r="26" spans="1:26" ht="20.100000000000001" customHeight="1" x14ac:dyDescent="0.15">
      <c r="A26" s="83">
        <f>IFERROR(IF(TRIM($I26)="",1001,0),3)</f>
        <v>1001</v>
      </c>
      <c r="B26" s="83"/>
      <c r="C26" s="103"/>
      <c r="D26" s="104">
        <v>4</v>
      </c>
      <c r="E26" s="78" t="s">
        <v>1</v>
      </c>
      <c r="I26" s="15"/>
      <c r="J26" s="15"/>
      <c r="K26" s="15"/>
      <c r="L26" s="15"/>
      <c r="M26" s="15"/>
      <c r="N26" s="15"/>
      <c r="O26" s="15"/>
      <c r="P26" s="15"/>
      <c r="Q26" s="33"/>
      <c r="R26" s="15"/>
      <c r="S26" s="15"/>
      <c r="T26" s="15"/>
      <c r="U26" s="15"/>
      <c r="V26" s="15"/>
      <c r="W26" s="15"/>
      <c r="X26" s="15"/>
      <c r="Y26" s="15"/>
      <c r="Z26" s="108"/>
    </row>
    <row r="27" spans="1:26" ht="20.100000000000001" customHeight="1" x14ac:dyDescent="0.15">
      <c r="A27" s="83"/>
      <c r="B27" s="83"/>
      <c r="C27" s="112"/>
      <c r="D27" s="109"/>
      <c r="E27" s="109"/>
      <c r="F27" s="109"/>
      <c r="G27" s="109"/>
      <c r="H27" s="109"/>
      <c r="I27" s="106"/>
      <c r="J27" s="111" t="s">
        <v>120</v>
      </c>
      <c r="K27" s="110"/>
      <c r="L27" s="110"/>
      <c r="M27" s="110"/>
      <c r="N27" s="110"/>
      <c r="O27" s="110"/>
      <c r="P27" s="110"/>
      <c r="Q27" s="113"/>
      <c r="R27" s="110"/>
      <c r="S27" s="110"/>
      <c r="T27" s="110"/>
      <c r="U27" s="110"/>
      <c r="V27" s="110"/>
      <c r="W27" s="110"/>
      <c r="X27" s="110"/>
      <c r="Y27" s="110"/>
      <c r="Z27" s="114"/>
    </row>
    <row r="28" spans="1:26" ht="20.100000000000001" customHeight="1" x14ac:dyDescent="0.15">
      <c r="A28" s="83">
        <f>IFERROR(IF(TRIM($I28)="",1001,0),3)</f>
        <v>1001</v>
      </c>
      <c r="B28" s="83"/>
      <c r="C28" s="103"/>
      <c r="D28" s="104">
        <v>5</v>
      </c>
      <c r="E28" s="78" t="s">
        <v>10</v>
      </c>
      <c r="I28" s="15"/>
      <c r="J28" s="15"/>
      <c r="K28" s="15"/>
      <c r="L28" s="15"/>
      <c r="M28" s="15"/>
      <c r="N28" s="15"/>
      <c r="O28" s="15"/>
      <c r="P28" s="15"/>
      <c r="Q28" s="15"/>
      <c r="R28" s="15"/>
      <c r="S28" s="15"/>
      <c r="T28" s="15"/>
      <c r="U28" s="15"/>
      <c r="V28" s="15"/>
      <c r="W28" s="15"/>
      <c r="X28" s="15"/>
      <c r="Y28" s="15"/>
      <c r="Z28" s="108"/>
    </row>
    <row r="29" spans="1:26" ht="20.100000000000001" customHeight="1" x14ac:dyDescent="0.15">
      <c r="A29" s="83"/>
      <c r="B29" s="83"/>
      <c r="C29" s="112"/>
      <c r="D29" s="109"/>
      <c r="E29" s="109"/>
      <c r="F29" s="109"/>
      <c r="G29" s="109"/>
      <c r="H29" s="109"/>
      <c r="I29" s="106"/>
      <c r="J29" s="111" t="s">
        <v>112</v>
      </c>
      <c r="K29" s="110"/>
      <c r="L29" s="110"/>
      <c r="M29" s="110"/>
      <c r="N29" s="110"/>
      <c r="O29" s="110"/>
      <c r="P29" s="110"/>
      <c r="Q29" s="110"/>
      <c r="R29" s="110"/>
      <c r="S29" s="110"/>
      <c r="T29" s="110"/>
      <c r="U29" s="110"/>
      <c r="V29" s="110"/>
      <c r="W29" s="110"/>
      <c r="X29" s="110"/>
      <c r="Y29" s="110"/>
      <c r="Z29" s="114"/>
    </row>
    <row r="30" spans="1:26" ht="20.100000000000001" customHeight="1" x14ac:dyDescent="0.15">
      <c r="A30" s="83">
        <f>IFERROR(IF(OR(TRIM($I30)="", NOT(OR(IFERROR(SEARCH(" ",$I30),0)&gt;0, IFERROR(SEARCH("　",$I30),0)&gt;0))),1001,0),3)</f>
        <v>1001</v>
      </c>
      <c r="B30" s="83"/>
      <c r="C30" s="103"/>
      <c r="D30" s="104">
        <v>6</v>
      </c>
      <c r="E30" s="78" t="s">
        <v>106</v>
      </c>
      <c r="I30" s="15"/>
      <c r="J30" s="15"/>
      <c r="K30" s="15"/>
      <c r="L30" s="15"/>
      <c r="M30" s="15"/>
      <c r="N30" s="15"/>
      <c r="O30" s="15"/>
      <c r="P30" s="15"/>
      <c r="Q30" s="15"/>
      <c r="R30" s="15"/>
      <c r="S30" s="15"/>
      <c r="T30" s="15"/>
      <c r="U30" s="15"/>
      <c r="V30" s="15"/>
      <c r="W30" s="15"/>
      <c r="X30" s="15"/>
      <c r="Y30" s="15"/>
      <c r="Z30" s="108"/>
    </row>
    <row r="31" spans="1:26" ht="20.100000000000001" customHeight="1" x14ac:dyDescent="0.15">
      <c r="A31" s="83"/>
      <c r="B31" s="83"/>
      <c r="C31" s="112"/>
      <c r="D31" s="109"/>
      <c r="E31" s="109"/>
      <c r="F31" s="109"/>
      <c r="G31" s="109"/>
      <c r="H31" s="109"/>
      <c r="I31" s="115"/>
      <c r="J31" s="111" t="s">
        <v>102</v>
      </c>
      <c r="K31" s="111"/>
      <c r="L31" s="111"/>
      <c r="M31" s="111"/>
      <c r="N31" s="111"/>
      <c r="O31" s="111"/>
      <c r="P31" s="111"/>
      <c r="Q31" s="111"/>
      <c r="R31" s="111"/>
      <c r="S31" s="111"/>
      <c r="T31" s="111"/>
      <c r="U31" s="111"/>
      <c r="V31" s="111"/>
      <c r="W31" s="111"/>
      <c r="X31" s="111"/>
      <c r="Y31" s="111"/>
      <c r="Z31" s="114"/>
    </row>
    <row r="32" spans="1:26" ht="20.100000000000001" customHeight="1" x14ac:dyDescent="0.15">
      <c r="A32" s="83">
        <f>IFERROR(IF(OR(TRIM($I32)="", NOT(OR(IFERROR(SEARCH(" ",$I32),0)&gt;0, IFERROR(SEARCH("　",$I32),0)&gt;0))),1001,0),3)</f>
        <v>1001</v>
      </c>
      <c r="B32" s="83"/>
      <c r="C32" s="103"/>
      <c r="D32" s="104">
        <v>7</v>
      </c>
      <c r="E32" s="78" t="s">
        <v>2</v>
      </c>
      <c r="I32" s="15"/>
      <c r="J32" s="15"/>
      <c r="K32" s="15"/>
      <c r="L32" s="15"/>
      <c r="M32" s="15"/>
      <c r="N32" s="15"/>
      <c r="O32" s="15"/>
      <c r="P32" s="15"/>
      <c r="Q32" s="15"/>
      <c r="R32" s="15"/>
      <c r="S32" s="15"/>
      <c r="T32" s="15"/>
      <c r="U32" s="15"/>
      <c r="V32" s="15"/>
      <c r="W32" s="15"/>
      <c r="X32" s="15"/>
      <c r="Y32" s="15"/>
      <c r="Z32" s="108"/>
    </row>
    <row r="33" spans="1:27" ht="20.100000000000001" customHeight="1" x14ac:dyDescent="0.15">
      <c r="A33" s="83"/>
      <c r="B33" s="83"/>
      <c r="C33" s="112"/>
      <c r="D33" s="109"/>
      <c r="E33" s="109"/>
      <c r="F33" s="109"/>
      <c r="G33" s="109"/>
      <c r="H33" s="109"/>
      <c r="I33" s="115"/>
      <c r="J33" s="111" t="s">
        <v>5</v>
      </c>
      <c r="K33" s="111"/>
      <c r="L33" s="111"/>
      <c r="M33" s="111"/>
      <c r="N33" s="111"/>
      <c r="O33" s="111"/>
      <c r="P33" s="111"/>
      <c r="Q33" s="111"/>
      <c r="R33" s="111"/>
      <c r="S33" s="111"/>
      <c r="T33" s="111"/>
      <c r="U33" s="111"/>
      <c r="V33" s="111"/>
      <c r="W33" s="111"/>
      <c r="X33" s="111"/>
      <c r="Y33" s="111"/>
      <c r="Z33" s="108"/>
    </row>
    <row r="34" spans="1:27" ht="20.100000000000001" customHeight="1" x14ac:dyDescent="0.15">
      <c r="A34" s="83">
        <f>IFERROR(IF(NOT(AND(TRIM($I34)&lt;&gt;"",ISNUMBER(VALUE(SUBSTITUTE($I34,"-",""))), IFERROR(SEARCH("-",$I34),0)&gt;0)),1001,0),3)</f>
        <v>1001</v>
      </c>
      <c r="B34" s="83"/>
      <c r="C34" s="103"/>
      <c r="D34" s="104">
        <v>8</v>
      </c>
      <c r="E34" s="78" t="s">
        <v>3</v>
      </c>
      <c r="I34" s="15"/>
      <c r="J34" s="15"/>
      <c r="K34" s="15"/>
      <c r="L34" s="15"/>
      <c r="M34" s="15"/>
      <c r="O34" s="116" t="s">
        <v>88</v>
      </c>
      <c r="P34" s="15"/>
      <c r="Q34" s="15"/>
      <c r="R34" s="78" t="s">
        <v>89</v>
      </c>
      <c r="Y34" s="110"/>
      <c r="Z34" s="108"/>
    </row>
    <row r="35" spans="1:27" ht="20.100000000000001" customHeight="1" x14ac:dyDescent="0.15">
      <c r="A35" s="83"/>
      <c r="B35" s="83"/>
      <c r="C35" s="112"/>
      <c r="D35" s="109"/>
      <c r="E35" s="109"/>
      <c r="F35" s="109"/>
      <c r="G35" s="109"/>
      <c r="H35" s="109"/>
      <c r="I35" s="106"/>
      <c r="J35" s="111" t="s">
        <v>103</v>
      </c>
      <c r="K35" s="110"/>
      <c r="L35" s="110"/>
      <c r="M35" s="110"/>
      <c r="N35" s="110"/>
      <c r="O35" s="110"/>
      <c r="P35" s="110"/>
      <c r="Q35" s="110"/>
      <c r="R35" s="110"/>
      <c r="S35" s="110"/>
      <c r="T35" s="110"/>
      <c r="U35" s="110"/>
      <c r="V35" s="110"/>
      <c r="W35" s="110"/>
      <c r="X35" s="110"/>
      <c r="Y35" s="110"/>
      <c r="Z35" s="108"/>
    </row>
    <row r="36" spans="1:27" ht="20.100000000000001" customHeight="1" x14ac:dyDescent="0.15">
      <c r="A36" s="83">
        <f>IFERROR(IF(AND(TRIM($I36)&lt;&gt;"", NOT(AND(ISNUMBER(VALUE(SUBSTITUTE($I36,"-",""))), IFERROR(SEARCH("-",$I36),0)&gt;0))),1001,0),3)</f>
        <v>0</v>
      </c>
      <c r="B36" s="83"/>
      <c r="C36" s="103"/>
      <c r="D36" s="104">
        <v>9</v>
      </c>
      <c r="E36" s="78" t="s">
        <v>4</v>
      </c>
      <c r="I36" s="15"/>
      <c r="J36" s="15"/>
      <c r="K36" s="15"/>
      <c r="L36" s="15"/>
      <c r="M36" s="15"/>
      <c r="N36" s="110"/>
      <c r="O36" s="110"/>
      <c r="P36" s="110"/>
      <c r="Q36" s="110"/>
      <c r="R36" s="110"/>
      <c r="S36" s="110"/>
      <c r="T36" s="110"/>
      <c r="U36" s="110"/>
      <c r="V36" s="110"/>
      <c r="W36" s="110"/>
      <c r="X36" s="110"/>
      <c r="Y36" s="110"/>
      <c r="Z36" s="108"/>
    </row>
    <row r="37" spans="1:27" ht="20.100000000000001" customHeight="1" x14ac:dyDescent="0.15">
      <c r="A37" s="83"/>
      <c r="B37" s="83"/>
      <c r="C37" s="112"/>
      <c r="D37" s="109"/>
      <c r="E37" s="109"/>
      <c r="F37" s="109"/>
      <c r="G37" s="109"/>
      <c r="H37" s="109"/>
      <c r="I37" s="106"/>
      <c r="J37" s="111" t="s">
        <v>103</v>
      </c>
      <c r="K37" s="110"/>
      <c r="L37" s="110"/>
      <c r="M37" s="110"/>
      <c r="N37" s="110"/>
      <c r="O37" s="110"/>
      <c r="P37" s="110"/>
      <c r="Q37" s="110"/>
      <c r="R37" s="110"/>
      <c r="S37" s="110"/>
      <c r="T37" s="110"/>
      <c r="U37" s="110"/>
      <c r="V37" s="110"/>
      <c r="W37" s="110"/>
      <c r="X37" s="110"/>
      <c r="Y37" s="110"/>
      <c r="Z37" s="108"/>
    </row>
    <row r="38" spans="1:27" ht="20.100000000000001" customHeight="1" x14ac:dyDescent="0.15">
      <c r="A38" s="83">
        <f>IFERROR(IF(IFERROR(SEARCH("@",$I38),0)=0,1001,0),3)</f>
        <v>1001</v>
      </c>
      <c r="B38" s="83"/>
      <c r="C38" s="112"/>
      <c r="D38" s="104">
        <v>10</v>
      </c>
      <c r="E38" s="78" t="s">
        <v>94</v>
      </c>
      <c r="I38" s="15"/>
      <c r="J38" s="15"/>
      <c r="K38" s="15"/>
      <c r="L38" s="15"/>
      <c r="M38" s="15"/>
      <c r="N38" s="15"/>
      <c r="O38" s="15"/>
      <c r="P38" s="15"/>
      <c r="Q38" s="15"/>
      <c r="R38" s="15"/>
      <c r="S38" s="15"/>
      <c r="T38" s="15"/>
      <c r="U38" s="15"/>
      <c r="V38" s="15"/>
      <c r="W38" s="15"/>
      <c r="X38" s="15"/>
      <c r="Y38" s="15"/>
      <c r="Z38" s="108"/>
    </row>
    <row r="39" spans="1:27" ht="20.100000000000001" customHeight="1" x14ac:dyDescent="0.15">
      <c r="A39" s="83"/>
      <c r="B39" s="83"/>
      <c r="C39" s="112"/>
      <c r="D39" s="104"/>
      <c r="I39" s="106"/>
      <c r="J39" s="117" t="s">
        <v>125</v>
      </c>
      <c r="K39" s="118"/>
      <c r="L39" s="111"/>
      <c r="M39" s="111"/>
      <c r="N39" s="111"/>
      <c r="O39" s="111"/>
      <c r="P39" s="111"/>
      <c r="Q39" s="119"/>
      <c r="R39" s="111"/>
      <c r="S39" s="111"/>
      <c r="T39" s="111"/>
      <c r="U39" s="111"/>
      <c r="V39" s="111"/>
      <c r="W39" s="111"/>
      <c r="X39" s="111"/>
      <c r="Y39" s="111"/>
      <c r="Z39" s="109"/>
      <c r="AA39" s="120"/>
    </row>
    <row r="40" spans="1:27" ht="20.100000000000001" customHeight="1" x14ac:dyDescent="0.15">
      <c r="A40" s="83">
        <f>IFERROR(IF(AND($I40&lt;&gt;"一致する", $I40&lt;&gt;"一致しない"),1001,0),3)</f>
        <v>0</v>
      </c>
      <c r="B40" s="83"/>
      <c r="C40" s="103"/>
      <c r="D40" s="104">
        <v>11</v>
      </c>
      <c r="E40" s="78" t="s">
        <v>68</v>
      </c>
      <c r="I40" s="15" t="s">
        <v>73</v>
      </c>
      <c r="J40" s="15"/>
      <c r="K40" s="15"/>
      <c r="L40" s="15"/>
      <c r="M40" s="15"/>
      <c r="N40" s="109"/>
      <c r="O40" s="109"/>
      <c r="P40" s="109"/>
      <c r="Q40" s="109"/>
      <c r="R40" s="109"/>
      <c r="S40" s="109"/>
      <c r="T40" s="109"/>
      <c r="U40" s="109"/>
      <c r="V40" s="109"/>
      <c r="W40" s="109"/>
      <c r="X40" s="109"/>
      <c r="Y40" s="109"/>
      <c r="Z40" s="108"/>
      <c r="AA40" s="109"/>
    </row>
    <row r="41" spans="1:27" ht="20.100000000000001" customHeight="1" x14ac:dyDescent="0.15">
      <c r="A41" s="83"/>
      <c r="B41" s="83"/>
      <c r="C41" s="112"/>
      <c r="D41" s="109"/>
      <c r="E41" s="109"/>
      <c r="F41" s="109"/>
      <c r="G41" s="109"/>
      <c r="H41" s="109"/>
      <c r="I41" s="115"/>
      <c r="J41" s="121" t="s">
        <v>114</v>
      </c>
      <c r="K41" s="111"/>
      <c r="L41" s="111"/>
      <c r="M41" s="111"/>
      <c r="N41" s="111"/>
      <c r="O41" s="111"/>
      <c r="P41" s="111"/>
      <c r="Q41" s="111"/>
      <c r="R41" s="111"/>
      <c r="S41" s="111"/>
      <c r="T41" s="111"/>
      <c r="U41" s="111"/>
      <c r="V41" s="111"/>
      <c r="W41" s="111"/>
      <c r="X41" s="111"/>
      <c r="Y41" s="111"/>
      <c r="Z41" s="122"/>
      <c r="AA41" s="109"/>
    </row>
    <row r="42" spans="1:27" ht="20.100000000000001" customHeight="1" x14ac:dyDescent="0.15">
      <c r="A42" s="83"/>
      <c r="B42" s="83"/>
      <c r="C42" s="123"/>
      <c r="D42" s="124"/>
      <c r="E42" s="124"/>
      <c r="F42" s="124"/>
      <c r="G42" s="124"/>
      <c r="H42" s="124"/>
      <c r="I42" s="125"/>
      <c r="J42" s="125"/>
      <c r="K42" s="126"/>
      <c r="L42" s="125"/>
      <c r="M42" s="125"/>
      <c r="N42" s="125"/>
      <c r="O42" s="125"/>
      <c r="P42" s="125"/>
      <c r="Q42" s="125"/>
      <c r="R42" s="125"/>
      <c r="S42" s="125"/>
      <c r="T42" s="125"/>
      <c r="U42" s="125"/>
      <c r="V42" s="125"/>
      <c r="W42" s="125"/>
      <c r="X42" s="125"/>
      <c r="Y42" s="125"/>
      <c r="Z42" s="127"/>
    </row>
    <row r="43" spans="1:27" ht="15" customHeight="1" x14ac:dyDescent="0.15">
      <c r="A43" s="83"/>
      <c r="B43" s="83"/>
      <c r="C43" s="109"/>
      <c r="D43" s="109"/>
      <c r="E43" s="109"/>
      <c r="F43" s="109"/>
      <c r="G43" s="109"/>
      <c r="H43" s="109"/>
      <c r="I43" s="128"/>
      <c r="J43" s="129"/>
      <c r="K43" s="129"/>
      <c r="L43" s="129"/>
      <c r="M43" s="129"/>
      <c r="N43" s="129"/>
      <c r="O43" s="129"/>
      <c r="P43" s="129"/>
      <c r="Q43" s="129"/>
      <c r="R43" s="129"/>
      <c r="S43" s="129"/>
      <c r="T43" s="129"/>
      <c r="U43" s="129"/>
      <c r="V43" s="129"/>
      <c r="W43" s="129"/>
      <c r="X43" s="129"/>
      <c r="Y43" s="129"/>
      <c r="Z43" s="109"/>
    </row>
    <row r="44" spans="1:27" ht="15.75" hidden="1" customHeight="1" x14ac:dyDescent="0.15">
      <c r="A44" s="83"/>
      <c r="B44" s="83"/>
      <c r="C44" s="109"/>
      <c r="D44" s="109"/>
      <c r="E44" s="109"/>
      <c r="F44" s="109"/>
      <c r="G44" s="109"/>
      <c r="H44" s="109"/>
      <c r="I44" s="129"/>
      <c r="J44" s="109"/>
      <c r="K44" s="109"/>
      <c r="L44" s="109"/>
      <c r="M44" s="109"/>
      <c r="N44" s="109"/>
      <c r="O44" s="109"/>
      <c r="P44" s="109"/>
      <c r="Q44" s="109"/>
      <c r="R44" s="109"/>
      <c r="S44" s="109"/>
      <c r="T44" s="109"/>
      <c r="U44" s="109"/>
      <c r="V44" s="109"/>
      <c r="W44" s="109"/>
      <c r="X44" s="109"/>
      <c r="Y44" s="109"/>
      <c r="Z44" s="109"/>
    </row>
    <row r="45" spans="1:27" ht="15.75" hidden="1" customHeight="1" x14ac:dyDescent="0.15">
      <c r="A45" s="83"/>
      <c r="B45" s="83"/>
      <c r="C45" s="109"/>
      <c r="D45" s="109"/>
      <c r="E45" s="109"/>
      <c r="F45" s="109"/>
      <c r="G45" s="109"/>
      <c r="H45" s="109"/>
      <c r="I45" s="129"/>
      <c r="J45" s="109"/>
      <c r="K45" s="109"/>
      <c r="L45" s="109"/>
      <c r="M45" s="109"/>
      <c r="N45" s="109"/>
      <c r="O45" s="109"/>
      <c r="P45" s="109"/>
      <c r="Q45" s="109"/>
      <c r="R45" s="109"/>
      <c r="S45" s="109"/>
      <c r="T45" s="109"/>
      <c r="U45" s="109"/>
      <c r="V45" s="109"/>
      <c r="W45" s="109"/>
      <c r="X45" s="109"/>
      <c r="Y45" s="109"/>
      <c r="Z45" s="109"/>
    </row>
    <row r="46" spans="1:27" ht="15.75" hidden="1" customHeight="1" x14ac:dyDescent="0.15">
      <c r="A46" s="83"/>
      <c r="B46" s="83"/>
      <c r="C46" s="109"/>
      <c r="D46" s="109"/>
      <c r="E46" s="109"/>
      <c r="F46" s="109"/>
      <c r="G46" s="109"/>
      <c r="H46" s="109"/>
      <c r="I46" s="129"/>
      <c r="J46" s="109"/>
      <c r="K46" s="109"/>
      <c r="L46" s="109"/>
      <c r="M46" s="109"/>
      <c r="N46" s="109"/>
      <c r="O46" s="109"/>
      <c r="P46" s="109"/>
      <c r="Q46" s="109"/>
      <c r="R46" s="109"/>
      <c r="S46" s="109"/>
      <c r="T46" s="109"/>
      <c r="U46" s="109"/>
      <c r="V46" s="109"/>
      <c r="W46" s="109"/>
      <c r="X46" s="109"/>
      <c r="Y46" s="109"/>
      <c r="Z46" s="109"/>
    </row>
    <row r="47" spans="1:27" ht="15.75" hidden="1" customHeight="1" x14ac:dyDescent="0.15">
      <c r="A47" s="83"/>
      <c r="B47" s="83"/>
      <c r="C47" s="109"/>
      <c r="D47" s="109"/>
      <c r="E47" s="109"/>
      <c r="F47" s="109"/>
      <c r="G47" s="109"/>
      <c r="H47" s="109"/>
      <c r="I47" s="129"/>
      <c r="J47" s="109"/>
      <c r="K47" s="109"/>
      <c r="L47" s="109"/>
      <c r="M47" s="109"/>
      <c r="N47" s="109"/>
      <c r="O47" s="109"/>
      <c r="P47" s="109"/>
      <c r="Q47" s="109"/>
      <c r="R47" s="109"/>
      <c r="S47" s="109"/>
      <c r="T47" s="109"/>
      <c r="U47" s="109"/>
      <c r="V47" s="109"/>
      <c r="W47" s="109"/>
      <c r="X47" s="109"/>
      <c r="Y47" s="109"/>
      <c r="Z47" s="109"/>
    </row>
    <row r="48" spans="1:27" ht="15.75" hidden="1" customHeight="1" x14ac:dyDescent="0.15">
      <c r="A48" s="83"/>
      <c r="B48" s="83"/>
      <c r="C48" s="109"/>
      <c r="D48" s="109"/>
      <c r="E48" s="109"/>
      <c r="F48" s="109"/>
      <c r="G48" s="109"/>
      <c r="H48" s="109"/>
      <c r="I48" s="129"/>
      <c r="J48" s="109"/>
      <c r="K48" s="109"/>
      <c r="L48" s="109"/>
      <c r="M48" s="109"/>
      <c r="N48" s="109"/>
      <c r="O48" s="109"/>
      <c r="P48" s="109"/>
      <c r="Q48" s="109"/>
      <c r="R48" s="109"/>
      <c r="S48" s="109"/>
      <c r="T48" s="109"/>
      <c r="U48" s="109"/>
      <c r="V48" s="109"/>
      <c r="W48" s="109"/>
      <c r="X48" s="109"/>
      <c r="Y48" s="109"/>
      <c r="Z48" s="109"/>
    </row>
    <row r="49" spans="1:26" ht="15.75" hidden="1" customHeight="1" x14ac:dyDescent="0.15">
      <c r="A49" s="83"/>
      <c r="B49" s="83"/>
      <c r="C49" s="109"/>
      <c r="D49" s="109"/>
      <c r="E49" s="109"/>
      <c r="F49" s="109"/>
      <c r="G49" s="109"/>
      <c r="H49" s="109"/>
      <c r="I49" s="129"/>
      <c r="J49" s="109"/>
      <c r="K49" s="109"/>
      <c r="L49" s="109"/>
      <c r="M49" s="109"/>
      <c r="N49" s="109"/>
      <c r="O49" s="109"/>
      <c r="P49" s="109"/>
      <c r="Q49" s="109"/>
      <c r="R49" s="109"/>
      <c r="S49" s="109"/>
      <c r="T49" s="109"/>
      <c r="U49" s="109"/>
      <c r="V49" s="109"/>
      <c r="W49" s="109"/>
      <c r="X49" s="109"/>
      <c r="Y49" s="109"/>
      <c r="Z49" s="109"/>
    </row>
    <row r="50" spans="1:26" ht="15.75" hidden="1" customHeight="1" x14ac:dyDescent="0.15">
      <c r="A50" s="83"/>
      <c r="B50" s="83"/>
      <c r="C50" s="109"/>
      <c r="D50" s="109"/>
      <c r="E50" s="109"/>
      <c r="F50" s="109"/>
      <c r="G50" s="109"/>
      <c r="H50" s="109"/>
      <c r="I50" s="129"/>
      <c r="J50" s="109"/>
      <c r="K50" s="109"/>
      <c r="L50" s="109"/>
      <c r="M50" s="109"/>
      <c r="N50" s="109"/>
      <c r="O50" s="109"/>
      <c r="P50" s="109"/>
      <c r="Q50" s="109"/>
      <c r="R50" s="109"/>
      <c r="S50" s="109"/>
      <c r="T50" s="109"/>
      <c r="U50" s="109"/>
      <c r="V50" s="109"/>
      <c r="W50" s="109"/>
      <c r="X50" s="109"/>
      <c r="Y50" s="109"/>
      <c r="Z50" s="109"/>
    </row>
    <row r="51" spans="1:26" ht="15.75" hidden="1" customHeight="1" x14ac:dyDescent="0.15">
      <c r="A51" s="83"/>
      <c r="B51" s="83"/>
      <c r="C51" s="109"/>
      <c r="D51" s="109"/>
      <c r="E51" s="109"/>
      <c r="F51" s="109"/>
      <c r="G51" s="109"/>
      <c r="H51" s="109"/>
      <c r="I51" s="129"/>
      <c r="J51" s="109"/>
      <c r="K51" s="109"/>
      <c r="L51" s="109"/>
      <c r="M51" s="109"/>
      <c r="N51" s="109"/>
      <c r="O51" s="109"/>
      <c r="P51" s="109"/>
      <c r="Q51" s="109"/>
      <c r="R51" s="109"/>
      <c r="S51" s="109"/>
      <c r="T51" s="109"/>
      <c r="U51" s="109"/>
      <c r="V51" s="109"/>
      <c r="W51" s="109"/>
      <c r="X51" s="109"/>
      <c r="Y51" s="109"/>
      <c r="Z51" s="109"/>
    </row>
    <row r="52" spans="1:26" ht="15.75" hidden="1" customHeight="1" x14ac:dyDescent="0.15">
      <c r="A52" s="83"/>
      <c r="B52" s="83"/>
      <c r="C52" s="109"/>
      <c r="D52" s="109"/>
      <c r="E52" s="109"/>
      <c r="F52" s="109"/>
      <c r="G52" s="109"/>
      <c r="H52" s="109"/>
      <c r="I52" s="129"/>
      <c r="J52" s="109"/>
      <c r="K52" s="109"/>
      <c r="L52" s="109"/>
      <c r="M52" s="109"/>
      <c r="N52" s="109"/>
      <c r="O52" s="109"/>
      <c r="P52" s="109"/>
      <c r="Q52" s="109"/>
      <c r="R52" s="109"/>
      <c r="S52" s="109"/>
      <c r="T52" s="109"/>
      <c r="U52" s="109"/>
      <c r="V52" s="109"/>
      <c r="W52" s="109"/>
      <c r="X52" s="109"/>
      <c r="Y52" s="109"/>
      <c r="Z52" s="109"/>
    </row>
    <row r="53" spans="1:26" ht="15.75" hidden="1" customHeight="1" x14ac:dyDescent="0.15">
      <c r="A53" s="83"/>
      <c r="B53" s="83"/>
      <c r="C53" s="109"/>
      <c r="D53" s="109"/>
      <c r="E53" s="109"/>
      <c r="F53" s="109"/>
      <c r="G53" s="109"/>
      <c r="H53" s="109"/>
      <c r="I53" s="129"/>
      <c r="J53" s="109"/>
      <c r="K53" s="109"/>
      <c r="L53" s="109"/>
      <c r="M53" s="109"/>
      <c r="N53" s="109"/>
      <c r="O53" s="109"/>
      <c r="P53" s="109"/>
      <c r="Q53" s="109"/>
      <c r="R53" s="109"/>
      <c r="S53" s="109"/>
      <c r="T53" s="109"/>
      <c r="U53" s="109"/>
      <c r="V53" s="109"/>
      <c r="W53" s="109"/>
      <c r="X53" s="109"/>
      <c r="Y53" s="109"/>
      <c r="Z53" s="109"/>
    </row>
    <row r="54" spans="1:26" ht="15.75" hidden="1" customHeight="1" x14ac:dyDescent="0.15">
      <c r="A54" s="83"/>
      <c r="B54" s="83"/>
      <c r="C54" s="109"/>
      <c r="D54" s="109"/>
      <c r="E54" s="109"/>
      <c r="F54" s="109"/>
      <c r="G54" s="109"/>
      <c r="H54" s="109"/>
      <c r="I54" s="129"/>
      <c r="J54" s="109"/>
      <c r="K54" s="109"/>
      <c r="L54" s="109"/>
      <c r="M54" s="109"/>
      <c r="N54" s="109"/>
      <c r="O54" s="109"/>
      <c r="P54" s="109"/>
      <c r="Q54" s="109"/>
      <c r="R54" s="109"/>
      <c r="S54" s="109"/>
      <c r="T54" s="109"/>
      <c r="U54" s="109"/>
      <c r="V54" s="109"/>
      <c r="W54" s="109"/>
      <c r="X54" s="109"/>
      <c r="Y54" s="109"/>
      <c r="Z54" s="109"/>
    </row>
    <row r="55" spans="1:26" ht="15.75" hidden="1" customHeight="1" x14ac:dyDescent="0.15">
      <c r="A55" s="83"/>
      <c r="B55" s="83"/>
      <c r="C55" s="109"/>
      <c r="D55" s="109"/>
      <c r="E55" s="109"/>
      <c r="F55" s="109"/>
      <c r="G55" s="109"/>
      <c r="H55" s="109"/>
      <c r="I55" s="129"/>
      <c r="J55" s="109"/>
      <c r="K55" s="109"/>
      <c r="L55" s="109"/>
      <c r="M55" s="109"/>
      <c r="N55" s="109"/>
      <c r="O55" s="109"/>
      <c r="P55" s="109"/>
      <c r="Q55" s="109"/>
      <c r="R55" s="109"/>
      <c r="S55" s="109"/>
      <c r="T55" s="109"/>
      <c r="U55" s="109"/>
      <c r="V55" s="109"/>
      <c r="W55" s="109"/>
      <c r="X55" s="109"/>
      <c r="Y55" s="109"/>
      <c r="Z55" s="109"/>
    </row>
    <row r="56" spans="1:26" ht="15.75" hidden="1" customHeight="1" x14ac:dyDescent="0.15">
      <c r="A56" s="83"/>
      <c r="B56" s="83"/>
      <c r="C56" s="109"/>
      <c r="D56" s="109"/>
      <c r="E56" s="109"/>
      <c r="F56" s="109"/>
      <c r="G56" s="109"/>
      <c r="H56" s="109"/>
      <c r="I56" s="129"/>
      <c r="J56" s="109"/>
      <c r="K56" s="109"/>
      <c r="L56" s="109"/>
      <c r="M56" s="109"/>
      <c r="N56" s="109"/>
      <c r="O56" s="109"/>
      <c r="P56" s="109"/>
      <c r="Q56" s="109"/>
      <c r="R56" s="109"/>
      <c r="S56" s="109"/>
      <c r="T56" s="109"/>
      <c r="U56" s="109"/>
      <c r="V56" s="109"/>
      <c r="W56" s="109"/>
      <c r="X56" s="109"/>
      <c r="Y56" s="109"/>
      <c r="Z56" s="109"/>
    </row>
    <row r="57" spans="1:26" ht="15.75" hidden="1" customHeight="1" x14ac:dyDescent="0.15">
      <c r="A57" s="83"/>
      <c r="B57" s="83"/>
      <c r="C57" s="109"/>
      <c r="D57" s="109"/>
      <c r="E57" s="109"/>
      <c r="F57" s="109"/>
      <c r="G57" s="109"/>
      <c r="H57" s="109"/>
      <c r="I57" s="129"/>
      <c r="J57" s="109"/>
      <c r="K57" s="109"/>
      <c r="L57" s="109"/>
      <c r="M57" s="109"/>
      <c r="N57" s="109"/>
      <c r="O57" s="109"/>
      <c r="P57" s="109"/>
      <c r="Q57" s="109"/>
      <c r="R57" s="109"/>
      <c r="S57" s="109"/>
      <c r="T57" s="109"/>
      <c r="U57" s="109"/>
      <c r="V57" s="109"/>
      <c r="W57" s="109"/>
      <c r="X57" s="109"/>
      <c r="Y57" s="109"/>
      <c r="Z57" s="109"/>
    </row>
    <row r="58" spans="1:26" ht="15.75" hidden="1" customHeight="1" x14ac:dyDescent="0.15">
      <c r="A58" s="83"/>
      <c r="B58" s="83"/>
      <c r="C58" s="109"/>
      <c r="D58" s="109"/>
      <c r="E58" s="109"/>
      <c r="F58" s="109"/>
      <c r="G58" s="109"/>
      <c r="H58" s="109"/>
      <c r="I58" s="129"/>
      <c r="J58" s="109"/>
      <c r="K58" s="109"/>
      <c r="L58" s="109"/>
      <c r="M58" s="109"/>
      <c r="N58" s="109"/>
      <c r="O58" s="109"/>
      <c r="P58" s="109"/>
      <c r="Q58" s="109"/>
      <c r="R58" s="109"/>
      <c r="S58" s="109"/>
      <c r="T58" s="109"/>
      <c r="U58" s="109"/>
      <c r="V58" s="109"/>
      <c r="W58" s="109"/>
      <c r="X58" s="109"/>
      <c r="Y58" s="109"/>
      <c r="Z58" s="109"/>
    </row>
    <row r="59" spans="1:26" ht="15" customHeight="1" x14ac:dyDescent="0.15">
      <c r="A59" s="83"/>
      <c r="B59" s="83"/>
      <c r="C59" s="109"/>
      <c r="D59" s="109"/>
      <c r="E59" s="109"/>
      <c r="F59" s="109"/>
      <c r="G59" s="109"/>
      <c r="H59" s="109"/>
      <c r="I59" s="129"/>
      <c r="J59" s="109"/>
      <c r="K59" s="109"/>
      <c r="L59" s="109"/>
      <c r="M59" s="109"/>
      <c r="N59" s="109"/>
      <c r="O59" s="109"/>
      <c r="P59" s="109"/>
      <c r="Q59" s="109"/>
      <c r="R59" s="109"/>
      <c r="S59" s="109"/>
      <c r="T59" s="109"/>
      <c r="U59" s="109"/>
      <c r="V59" s="109"/>
      <c r="W59" s="109"/>
      <c r="X59" s="109"/>
      <c r="Y59" s="109"/>
      <c r="Z59" s="109"/>
    </row>
    <row r="60" spans="1:26" ht="20.100000000000001" customHeight="1" x14ac:dyDescent="0.15">
      <c r="A60" s="83"/>
      <c r="B60" s="83"/>
      <c r="C60" s="96" t="s">
        <v>11</v>
      </c>
      <c r="D60" s="97"/>
      <c r="E60" s="97"/>
      <c r="F60" s="97"/>
      <c r="G60" s="97"/>
      <c r="H60" s="98"/>
      <c r="I60" s="130"/>
    </row>
    <row r="61" spans="1:26" ht="15" customHeight="1" x14ac:dyDescent="0.15">
      <c r="A61" s="83"/>
      <c r="B61" s="83"/>
      <c r="C61" s="99"/>
      <c r="D61" s="100"/>
      <c r="E61" s="100"/>
      <c r="F61" s="100"/>
      <c r="G61" s="100"/>
      <c r="H61" s="100"/>
      <c r="I61" s="101"/>
      <c r="J61" s="101"/>
      <c r="K61" s="101"/>
      <c r="L61" s="101"/>
      <c r="M61" s="101"/>
      <c r="N61" s="101"/>
      <c r="O61" s="101"/>
      <c r="P61" s="101"/>
      <c r="Q61" s="101"/>
      <c r="R61" s="101"/>
      <c r="S61" s="101"/>
      <c r="T61" s="101"/>
      <c r="U61" s="101"/>
      <c r="V61" s="101"/>
      <c r="W61" s="101"/>
      <c r="X61" s="101"/>
      <c r="Y61" s="101"/>
      <c r="Z61" s="102"/>
    </row>
    <row r="62" spans="1:26" ht="20.100000000000001" customHeight="1" x14ac:dyDescent="0.15">
      <c r="A62" s="83"/>
      <c r="B62" s="83"/>
      <c r="C62" s="99"/>
      <c r="D62" s="131" t="s">
        <v>69</v>
      </c>
      <c r="E62" s="131"/>
      <c r="F62" s="131"/>
      <c r="G62" s="131"/>
      <c r="H62" s="131"/>
      <c r="I62" s="131"/>
      <c r="J62" s="131"/>
      <c r="K62" s="131"/>
      <c r="L62" s="131"/>
      <c r="M62" s="131"/>
      <c r="N62" s="131"/>
      <c r="O62" s="131"/>
      <c r="P62" s="131"/>
      <c r="Q62" s="131"/>
      <c r="R62" s="131"/>
      <c r="S62" s="131"/>
      <c r="T62" s="131"/>
      <c r="U62" s="131"/>
      <c r="V62" s="131"/>
      <c r="W62" s="131"/>
      <c r="X62" s="131"/>
      <c r="Y62" s="131"/>
      <c r="Z62" s="108"/>
    </row>
    <row r="63" spans="1:26" ht="20.100000000000001" customHeight="1" x14ac:dyDescent="0.15">
      <c r="A63" s="83">
        <f>IFERROR(IF(AND($I63&lt;&gt;"しない", $I63&lt;&gt;"する"),1001,0),3)</f>
        <v>1001</v>
      </c>
      <c r="B63" s="83"/>
      <c r="C63" s="103"/>
      <c r="D63" s="104">
        <v>1</v>
      </c>
      <c r="E63" s="109" t="s">
        <v>12</v>
      </c>
      <c r="F63" s="109"/>
      <c r="G63" s="109"/>
      <c r="H63" s="109"/>
      <c r="I63" s="15"/>
      <c r="J63" s="15"/>
      <c r="K63" s="15"/>
      <c r="L63" s="15"/>
      <c r="M63" s="15"/>
      <c r="N63" s="109"/>
      <c r="O63" s="109"/>
      <c r="P63" s="109"/>
      <c r="Q63" s="109"/>
      <c r="R63" s="109"/>
      <c r="S63" s="109"/>
      <c r="T63" s="109"/>
      <c r="U63" s="109"/>
      <c r="V63" s="109"/>
      <c r="W63" s="109"/>
      <c r="X63" s="109"/>
      <c r="Y63" s="109"/>
      <c r="Z63" s="108"/>
    </row>
    <row r="64" spans="1:26" ht="20.100000000000001" customHeight="1" x14ac:dyDescent="0.15">
      <c r="A64" s="83"/>
      <c r="B64" s="83"/>
      <c r="C64" s="103"/>
      <c r="D64" s="109"/>
      <c r="E64" s="109"/>
      <c r="F64" s="109"/>
      <c r="G64" s="109"/>
      <c r="H64" s="109"/>
      <c r="I64" s="115"/>
      <c r="J64" s="111" t="s">
        <v>72</v>
      </c>
      <c r="K64" s="110"/>
      <c r="L64" s="110"/>
      <c r="M64" s="110"/>
      <c r="N64" s="110"/>
      <c r="O64" s="110"/>
      <c r="P64" s="110"/>
      <c r="Q64" s="110"/>
      <c r="R64" s="110"/>
      <c r="S64" s="110"/>
      <c r="T64" s="110"/>
      <c r="U64" s="110"/>
      <c r="V64" s="110"/>
      <c r="W64" s="110"/>
      <c r="X64" s="110"/>
      <c r="Y64" s="110"/>
      <c r="Z64" s="108"/>
    </row>
    <row r="65" spans="1:26" ht="20.100000000000001" hidden="1" customHeight="1" x14ac:dyDescent="0.15">
      <c r="A65" s="83"/>
      <c r="B65" s="83"/>
      <c r="C65" s="103"/>
      <c r="D65" s="109"/>
      <c r="E65" s="109"/>
      <c r="F65" s="109"/>
      <c r="G65" s="109"/>
      <c r="H65" s="109"/>
      <c r="I65" s="115"/>
      <c r="J65" s="110"/>
      <c r="K65" s="110"/>
      <c r="L65" s="110"/>
      <c r="M65" s="110"/>
      <c r="N65" s="110"/>
      <c r="O65" s="110"/>
      <c r="P65" s="110"/>
      <c r="Q65" s="110"/>
      <c r="R65" s="110"/>
      <c r="S65" s="110"/>
      <c r="T65" s="110"/>
      <c r="U65" s="110"/>
      <c r="V65" s="110"/>
      <c r="W65" s="110"/>
      <c r="X65" s="110"/>
      <c r="Y65" s="110"/>
      <c r="Z65" s="108"/>
    </row>
    <row r="66" spans="1:26" ht="20.100000000000001" hidden="1" customHeight="1" x14ac:dyDescent="0.15">
      <c r="A66" s="83"/>
      <c r="B66" s="83"/>
      <c r="C66" s="103"/>
      <c r="D66" s="109"/>
      <c r="E66" s="109"/>
      <c r="F66" s="109"/>
      <c r="G66" s="109"/>
      <c r="H66" s="109"/>
      <c r="I66" s="115"/>
      <c r="J66" s="110"/>
      <c r="K66" s="110"/>
      <c r="L66" s="110"/>
      <c r="M66" s="110"/>
      <c r="N66" s="110"/>
      <c r="O66" s="110"/>
      <c r="P66" s="110"/>
      <c r="Q66" s="110"/>
      <c r="R66" s="110"/>
      <c r="S66" s="110"/>
      <c r="T66" s="110"/>
      <c r="U66" s="110"/>
      <c r="V66" s="110"/>
      <c r="W66" s="110"/>
      <c r="X66" s="110"/>
      <c r="Y66" s="110"/>
      <c r="Z66" s="108"/>
    </row>
    <row r="67" spans="1:26" ht="20.100000000000001" hidden="1" customHeight="1" x14ac:dyDescent="0.15">
      <c r="A67" s="83"/>
      <c r="B67" s="83"/>
      <c r="C67" s="103"/>
      <c r="D67" s="109"/>
      <c r="E67" s="109"/>
      <c r="F67" s="109"/>
      <c r="G67" s="109"/>
      <c r="H67" s="109"/>
      <c r="I67" s="115"/>
      <c r="J67" s="110"/>
      <c r="K67" s="110"/>
      <c r="L67" s="110"/>
      <c r="M67" s="110"/>
      <c r="N67" s="110"/>
      <c r="O67" s="110"/>
      <c r="P67" s="110"/>
      <c r="Q67" s="110"/>
      <c r="R67" s="110"/>
      <c r="S67" s="110"/>
      <c r="T67" s="110"/>
      <c r="U67" s="110"/>
      <c r="V67" s="110"/>
      <c r="W67" s="110"/>
      <c r="X67" s="110"/>
      <c r="Y67" s="110"/>
      <c r="Z67" s="108"/>
    </row>
    <row r="68" spans="1:26" ht="20.100000000000001" hidden="1" customHeight="1" x14ac:dyDescent="0.15">
      <c r="A68" s="83"/>
      <c r="B68" s="83"/>
      <c r="C68" s="103"/>
      <c r="D68" s="109"/>
      <c r="E68" s="109"/>
      <c r="F68" s="109"/>
      <c r="G68" s="109"/>
      <c r="H68" s="109"/>
      <c r="I68" s="115"/>
      <c r="J68" s="110"/>
      <c r="K68" s="110"/>
      <c r="L68" s="110"/>
      <c r="M68" s="110"/>
      <c r="N68" s="110"/>
      <c r="O68" s="110"/>
      <c r="P68" s="110"/>
      <c r="Q68" s="110"/>
      <c r="R68" s="110"/>
      <c r="S68" s="110"/>
      <c r="T68" s="110"/>
      <c r="U68" s="110"/>
      <c r="V68" s="110"/>
      <c r="W68" s="110"/>
      <c r="X68" s="110"/>
      <c r="Y68" s="110"/>
      <c r="Z68" s="108"/>
    </row>
    <row r="69" spans="1:26" ht="20.100000000000001" customHeight="1" x14ac:dyDescent="0.15">
      <c r="A69" s="83">
        <f>IFERROR(IF(OR(AND($I63="する",TRIM($I69)=""),AND($I63="しない",NOT(ISBLANK($I69)))),1001,0),3)</f>
        <v>0</v>
      </c>
      <c r="B69" s="83"/>
      <c r="C69" s="103"/>
      <c r="D69" s="104">
        <v>2</v>
      </c>
      <c r="E69" s="78" t="s">
        <v>0</v>
      </c>
      <c r="I69" s="36"/>
      <c r="J69" s="37"/>
      <c r="K69" s="37"/>
      <c r="L69" s="37"/>
      <c r="M69" s="37"/>
      <c r="N69" s="109"/>
      <c r="O69" s="109"/>
      <c r="P69" s="109"/>
      <c r="Q69" s="109"/>
      <c r="R69" s="109"/>
      <c r="S69" s="109"/>
      <c r="T69" s="109"/>
      <c r="U69" s="109"/>
      <c r="V69" s="109"/>
      <c r="W69" s="109"/>
      <c r="X69" s="109"/>
      <c r="Y69" s="109"/>
      <c r="Z69" s="108"/>
    </row>
    <row r="70" spans="1:26" ht="20.100000000000001" customHeight="1" x14ac:dyDescent="0.15">
      <c r="A70" s="83"/>
      <c r="B70" s="83"/>
      <c r="C70" s="103"/>
      <c r="D70" s="104"/>
      <c r="E70" s="109"/>
      <c r="F70" s="109"/>
      <c r="G70" s="109"/>
      <c r="H70" s="109"/>
      <c r="I70" s="106"/>
      <c r="J70" s="111" t="s">
        <v>127</v>
      </c>
      <c r="K70" s="110"/>
      <c r="L70" s="110"/>
      <c r="M70" s="110"/>
      <c r="N70" s="110"/>
      <c r="O70" s="110"/>
      <c r="P70" s="110"/>
      <c r="Q70" s="110"/>
      <c r="R70" s="110"/>
      <c r="S70" s="110"/>
      <c r="T70" s="110"/>
      <c r="U70" s="110"/>
      <c r="V70" s="110"/>
      <c r="W70" s="110"/>
      <c r="X70" s="110"/>
      <c r="Y70" s="110"/>
      <c r="Z70" s="108"/>
    </row>
    <row r="71" spans="1:26" ht="20.100000000000001" customHeight="1" x14ac:dyDescent="0.15">
      <c r="A71" s="83">
        <f>IFERROR(IF(OR(AND($I63="する",AND($I71&lt;&gt;"", OR(ISERROR(FIND("@"&amp;LEFT($I71,3)&amp;"@", 都道府県3))=FALSE, ISERROR(FIND("@"&amp;LEFT($I71,4)&amp;"@",都道府県4))=FALSE))=FALSE),AND($I63="しない",NOT(ISBLANK($I71)))),1001,0),3)</f>
        <v>0</v>
      </c>
      <c r="B71" s="83"/>
      <c r="C71" s="103"/>
      <c r="D71" s="104">
        <v>3</v>
      </c>
      <c r="E71" s="78" t="s">
        <v>93</v>
      </c>
      <c r="I71" s="31"/>
      <c r="J71" s="31"/>
      <c r="K71" s="31"/>
      <c r="L71" s="31"/>
      <c r="M71" s="31"/>
      <c r="N71" s="31"/>
      <c r="O71" s="31"/>
      <c r="P71" s="31"/>
      <c r="Q71" s="32"/>
      <c r="R71" s="31"/>
      <c r="S71" s="31"/>
      <c r="T71" s="31"/>
      <c r="U71" s="31"/>
      <c r="V71" s="31"/>
      <c r="W71" s="31"/>
      <c r="X71" s="31"/>
      <c r="Y71" s="31"/>
      <c r="Z71" s="108"/>
    </row>
    <row r="72" spans="1:26" ht="20.100000000000001" customHeight="1" x14ac:dyDescent="0.15">
      <c r="A72" s="83"/>
      <c r="B72" s="83"/>
      <c r="C72" s="103"/>
      <c r="D72" s="104"/>
      <c r="E72" s="109"/>
      <c r="F72" s="109"/>
      <c r="G72" s="109"/>
      <c r="H72" s="109"/>
      <c r="I72" s="106"/>
      <c r="J72" s="111" t="s">
        <v>9</v>
      </c>
      <c r="K72" s="110"/>
      <c r="L72" s="110"/>
      <c r="M72" s="110"/>
      <c r="N72" s="110"/>
      <c r="O72" s="110"/>
      <c r="P72" s="110"/>
      <c r="Q72" s="110"/>
      <c r="R72" s="110"/>
      <c r="S72" s="110"/>
      <c r="T72" s="110"/>
      <c r="U72" s="110"/>
      <c r="V72" s="110"/>
      <c r="W72" s="110"/>
      <c r="X72" s="110"/>
      <c r="Y72" s="110"/>
      <c r="Z72" s="108"/>
    </row>
    <row r="73" spans="1:26" ht="20.100000000000001" customHeight="1" x14ac:dyDescent="0.15">
      <c r="A73" s="83">
        <f>IFERROR(IF(OR(AND($I63="する",TRIM($I73)=""),AND($I63="しない",NOT(ISBLANK($I73)))),1001,0),3)</f>
        <v>0</v>
      </c>
      <c r="B73" s="83"/>
      <c r="C73" s="103"/>
      <c r="D73" s="104">
        <v>4</v>
      </c>
      <c r="E73" s="78" t="s">
        <v>105</v>
      </c>
      <c r="I73" s="15"/>
      <c r="J73" s="15"/>
      <c r="K73" s="15"/>
      <c r="L73" s="15"/>
      <c r="M73" s="15"/>
      <c r="N73" s="15"/>
      <c r="O73" s="15"/>
      <c r="P73" s="15"/>
      <c r="Q73" s="33"/>
      <c r="R73" s="15"/>
      <c r="S73" s="15"/>
      <c r="T73" s="15"/>
      <c r="U73" s="15"/>
      <c r="V73" s="15"/>
      <c r="W73" s="15"/>
      <c r="X73" s="15"/>
      <c r="Y73" s="15"/>
      <c r="Z73" s="108"/>
    </row>
    <row r="74" spans="1:26" ht="30" customHeight="1" x14ac:dyDescent="0.15">
      <c r="A74" s="83"/>
      <c r="B74" s="83"/>
      <c r="C74" s="112"/>
      <c r="D74" s="109"/>
      <c r="I74" s="106"/>
      <c r="J74" s="132" t="s">
        <v>134</v>
      </c>
      <c r="K74" s="132"/>
      <c r="L74" s="132"/>
      <c r="M74" s="132"/>
      <c r="N74" s="132"/>
      <c r="O74" s="132"/>
      <c r="P74" s="132"/>
      <c r="Q74" s="132"/>
      <c r="R74" s="132"/>
      <c r="S74" s="132"/>
      <c r="T74" s="132"/>
      <c r="U74" s="132"/>
      <c r="V74" s="132"/>
      <c r="W74" s="132"/>
      <c r="X74" s="132"/>
      <c r="Y74" s="132"/>
      <c r="Z74" s="108"/>
    </row>
    <row r="75" spans="1:26" ht="20.100000000000001" customHeight="1" x14ac:dyDescent="0.15">
      <c r="A75" s="83">
        <f>IFERROR(IF(OR(AND($I63="する",TRIM($I75)=""),AND($I63="しない",NOT(ISBLANK($I75)))),1001,0),3)</f>
        <v>0</v>
      </c>
      <c r="B75" s="83"/>
      <c r="C75" s="103"/>
      <c r="D75" s="104">
        <v>5</v>
      </c>
      <c r="E75" s="78" t="s">
        <v>1</v>
      </c>
      <c r="I75" s="15"/>
      <c r="J75" s="15"/>
      <c r="K75" s="15"/>
      <c r="L75" s="15"/>
      <c r="M75" s="15"/>
      <c r="N75" s="15"/>
      <c r="O75" s="15"/>
      <c r="P75" s="15"/>
      <c r="Q75" s="15"/>
      <c r="R75" s="15"/>
      <c r="S75" s="15"/>
      <c r="T75" s="15"/>
      <c r="U75" s="15"/>
      <c r="V75" s="15"/>
      <c r="W75" s="15"/>
      <c r="X75" s="15"/>
      <c r="Y75" s="15"/>
      <c r="Z75" s="108"/>
    </row>
    <row r="76" spans="1:26" ht="30" customHeight="1" x14ac:dyDescent="0.15">
      <c r="A76" s="83"/>
      <c r="B76" s="83"/>
      <c r="C76" s="112"/>
      <c r="D76" s="109"/>
      <c r="E76" s="109"/>
      <c r="F76" s="109"/>
      <c r="G76" s="109"/>
      <c r="H76" s="109"/>
      <c r="I76" s="106"/>
      <c r="J76" s="132" t="s">
        <v>135</v>
      </c>
      <c r="K76" s="132"/>
      <c r="L76" s="132"/>
      <c r="M76" s="132"/>
      <c r="N76" s="132"/>
      <c r="O76" s="132"/>
      <c r="P76" s="132"/>
      <c r="Q76" s="132"/>
      <c r="R76" s="132"/>
      <c r="S76" s="132"/>
      <c r="T76" s="132"/>
      <c r="U76" s="132"/>
      <c r="V76" s="132"/>
      <c r="W76" s="132"/>
      <c r="X76" s="132"/>
      <c r="Y76" s="132"/>
      <c r="Z76" s="108"/>
    </row>
    <row r="77" spans="1:26" ht="20.100000000000001" customHeight="1" x14ac:dyDescent="0.15">
      <c r="A77" s="83">
        <f>IFERROR(IF(OR(AND($I63="する",TRIM($I77)=""),AND($I63="しない",NOT(ISBLANK($I77)))),1001,0),3)</f>
        <v>0</v>
      </c>
      <c r="B77" s="83"/>
      <c r="C77" s="103"/>
      <c r="D77" s="104">
        <v>6</v>
      </c>
      <c r="E77" s="78" t="s">
        <v>100</v>
      </c>
      <c r="I77" s="15"/>
      <c r="J77" s="15"/>
      <c r="K77" s="15"/>
      <c r="L77" s="15"/>
      <c r="M77" s="15"/>
      <c r="N77" s="15"/>
      <c r="O77" s="15"/>
      <c r="P77" s="15"/>
      <c r="Q77" s="15"/>
      <c r="R77" s="15"/>
      <c r="S77" s="15"/>
      <c r="T77" s="15"/>
      <c r="U77" s="15"/>
      <c r="V77" s="15"/>
      <c r="W77" s="15"/>
      <c r="X77" s="15"/>
      <c r="Y77" s="15"/>
      <c r="Z77" s="108"/>
    </row>
    <row r="78" spans="1:26" ht="20.100000000000001" customHeight="1" x14ac:dyDescent="0.15">
      <c r="A78" s="83"/>
      <c r="B78" s="83"/>
      <c r="C78" s="112"/>
      <c r="D78" s="109"/>
      <c r="E78" s="109"/>
      <c r="F78" s="109"/>
      <c r="G78" s="109"/>
      <c r="H78" s="109"/>
      <c r="I78" s="106"/>
      <c r="J78" s="121" t="s">
        <v>113</v>
      </c>
      <c r="K78" s="110"/>
      <c r="L78" s="110"/>
      <c r="M78" s="110"/>
      <c r="N78" s="110"/>
      <c r="O78" s="110"/>
      <c r="P78" s="110"/>
      <c r="Q78" s="110"/>
      <c r="R78" s="110"/>
      <c r="S78" s="110"/>
      <c r="T78" s="110"/>
      <c r="U78" s="110"/>
      <c r="V78" s="110"/>
      <c r="W78" s="110"/>
      <c r="X78" s="110"/>
      <c r="Y78" s="110"/>
      <c r="Z78" s="108"/>
    </row>
    <row r="79" spans="1:26" ht="20.100000000000001" customHeight="1" x14ac:dyDescent="0.15">
      <c r="A79" s="83">
        <f>IFERROR(IF(OR(AND($I63="する",OR(TRIM($I79)="", NOT(OR(IFERROR(SEARCH(" ",$I79),0)&gt;0, IFERROR(SEARCH("　",$I79),0)&gt;0)))),AND($I63="しない",NOT(ISBLANK($I79)))),1001,0),3)</f>
        <v>0</v>
      </c>
      <c r="B79" s="83"/>
      <c r="C79" s="103"/>
      <c r="D79" s="104">
        <v>7</v>
      </c>
      <c r="E79" s="78" t="s">
        <v>101</v>
      </c>
      <c r="I79" s="15"/>
      <c r="J79" s="15"/>
      <c r="K79" s="15"/>
      <c r="L79" s="15"/>
      <c r="M79" s="15"/>
      <c r="N79" s="15"/>
      <c r="O79" s="15"/>
      <c r="P79" s="15"/>
      <c r="Q79" s="15"/>
      <c r="R79" s="15"/>
      <c r="S79" s="15"/>
      <c r="T79" s="15"/>
      <c r="U79" s="15"/>
      <c r="V79" s="15"/>
      <c r="W79" s="15"/>
      <c r="X79" s="15"/>
      <c r="Y79" s="15"/>
      <c r="Z79" s="108"/>
    </row>
    <row r="80" spans="1:26" ht="20.100000000000001" customHeight="1" x14ac:dyDescent="0.15">
      <c r="A80" s="83"/>
      <c r="B80" s="83"/>
      <c r="C80" s="112"/>
      <c r="D80" s="109"/>
      <c r="E80" s="133" t="s">
        <v>107</v>
      </c>
      <c r="F80" s="109"/>
      <c r="G80" s="109"/>
      <c r="H80" s="109"/>
      <c r="I80" s="115"/>
      <c r="J80" s="111" t="s">
        <v>102</v>
      </c>
      <c r="K80" s="111"/>
      <c r="L80" s="111"/>
      <c r="M80" s="111"/>
      <c r="N80" s="111"/>
      <c r="O80" s="111"/>
      <c r="P80" s="111"/>
      <c r="Q80" s="111"/>
      <c r="R80" s="111"/>
      <c r="S80" s="111"/>
      <c r="T80" s="111"/>
      <c r="U80" s="111"/>
      <c r="V80" s="111"/>
      <c r="W80" s="111"/>
      <c r="X80" s="111"/>
      <c r="Y80" s="111"/>
      <c r="Z80" s="108"/>
    </row>
    <row r="81" spans="1:27" ht="20.100000000000001" customHeight="1" x14ac:dyDescent="0.15">
      <c r="A81" s="83">
        <f>IFERROR(IF(OR(AND($I63="する",OR(TRIM($I81)="", NOT(OR(IFERROR(SEARCH(" ",$I81),0)&gt;0, IFERROR(SEARCH("　",$I81),0)&gt;0)))),AND($I63="しない",NOT(ISBLANK($I81)))),1001,0),3)</f>
        <v>0</v>
      </c>
      <c r="B81" s="83"/>
      <c r="C81" s="103"/>
      <c r="D81" s="104">
        <v>8</v>
      </c>
      <c r="E81" s="78" t="s">
        <v>101</v>
      </c>
      <c r="I81" s="15"/>
      <c r="J81" s="15"/>
      <c r="K81" s="15"/>
      <c r="L81" s="15"/>
      <c r="M81" s="15"/>
      <c r="N81" s="15"/>
      <c r="O81" s="15"/>
      <c r="P81" s="15"/>
      <c r="Q81" s="15"/>
      <c r="R81" s="15"/>
      <c r="S81" s="15"/>
      <c r="T81" s="15"/>
      <c r="U81" s="15"/>
      <c r="V81" s="15"/>
      <c r="W81" s="15"/>
      <c r="X81" s="15"/>
      <c r="Y81" s="15"/>
      <c r="Z81" s="108"/>
    </row>
    <row r="82" spans="1:27" ht="20.100000000000001" customHeight="1" x14ac:dyDescent="0.15">
      <c r="A82" s="83"/>
      <c r="B82" s="83"/>
      <c r="C82" s="112"/>
      <c r="D82" s="109"/>
      <c r="E82" s="109"/>
      <c r="F82" s="109"/>
      <c r="G82" s="109"/>
      <c r="H82" s="109"/>
      <c r="I82" s="115"/>
      <c r="J82" s="111" t="s">
        <v>5</v>
      </c>
      <c r="K82" s="111"/>
      <c r="L82" s="111"/>
      <c r="M82" s="111"/>
      <c r="N82" s="111"/>
      <c r="O82" s="111"/>
      <c r="P82" s="111"/>
      <c r="Q82" s="111"/>
      <c r="R82" s="111"/>
      <c r="S82" s="111"/>
      <c r="T82" s="111"/>
      <c r="U82" s="111"/>
      <c r="V82" s="111"/>
      <c r="W82" s="111"/>
      <c r="X82" s="111"/>
      <c r="Y82" s="111"/>
      <c r="Z82" s="108"/>
    </row>
    <row r="83" spans="1:27" ht="20.100000000000001" customHeight="1" x14ac:dyDescent="0.15">
      <c r="A83" s="83">
        <f>IFERROR(IF(OR(AND($I63="する",NOT(AND(TRIM($I83)&lt;&gt;"",ISNUMBER(VALUE(SUBSTITUTE($I83,"-",""))),IFERROR(SEARCH("-",$I83),0)&gt;0))), AND($I63="しない",NOT(ISBLANK($I83)))),1001,0),3)</f>
        <v>0</v>
      </c>
      <c r="B83" s="83"/>
      <c r="C83" s="103"/>
      <c r="D83" s="104">
        <v>9</v>
      </c>
      <c r="E83" s="78" t="s">
        <v>3</v>
      </c>
      <c r="I83" s="15"/>
      <c r="J83" s="15"/>
      <c r="K83" s="15"/>
      <c r="L83" s="15"/>
      <c r="M83" s="15"/>
      <c r="O83" s="116" t="s">
        <v>88</v>
      </c>
      <c r="P83" s="15"/>
      <c r="Q83" s="15"/>
      <c r="R83" s="78" t="s">
        <v>89</v>
      </c>
      <c r="Y83" s="110"/>
      <c r="Z83" s="108"/>
    </row>
    <row r="84" spans="1:27" ht="20.100000000000001" customHeight="1" x14ac:dyDescent="0.15">
      <c r="A84" s="83">
        <f>IFERROR(IF(AND($I63="しない",NOT(ISBLANK($P83))),1001,0),3)</f>
        <v>0</v>
      </c>
      <c r="B84" s="83"/>
      <c r="C84" s="112"/>
      <c r="D84" s="109"/>
      <c r="E84" s="109"/>
      <c r="F84" s="109"/>
      <c r="G84" s="109"/>
      <c r="H84" s="109"/>
      <c r="I84" s="106"/>
      <c r="J84" s="111" t="s">
        <v>103</v>
      </c>
      <c r="K84" s="110"/>
      <c r="L84" s="110"/>
      <c r="M84" s="110"/>
      <c r="N84" s="110"/>
      <c r="O84" s="110"/>
      <c r="P84" s="110"/>
      <c r="Q84" s="110"/>
      <c r="R84" s="110"/>
      <c r="S84" s="110"/>
      <c r="T84" s="110"/>
      <c r="U84" s="110"/>
      <c r="V84" s="110"/>
      <c r="W84" s="110"/>
      <c r="X84" s="110"/>
      <c r="Y84" s="110"/>
      <c r="Z84" s="108"/>
    </row>
    <row r="85" spans="1:27" ht="20.100000000000001" customHeight="1" x14ac:dyDescent="0.15">
      <c r="A85" s="83">
        <f>IFERROR(IF(OR(AND($I63="する",AND(TRIM($I85)&lt;&gt;"",NOT(AND(ISNUMBER(VALUE(SUBSTITUTE($I85,"-",""))),IFERROR(SEARCH("-",$I85),0)&gt;0)))), AND($I63="しない",NOT(ISBLANK($I85)))),1001,0),3)</f>
        <v>0</v>
      </c>
      <c r="B85" s="83"/>
      <c r="C85" s="103"/>
      <c r="D85" s="104">
        <v>10</v>
      </c>
      <c r="E85" s="78" t="s">
        <v>4</v>
      </c>
      <c r="I85" s="15"/>
      <c r="J85" s="15"/>
      <c r="K85" s="15"/>
      <c r="L85" s="15"/>
      <c r="M85" s="15"/>
      <c r="N85" s="110"/>
      <c r="O85" s="110"/>
      <c r="P85" s="110"/>
      <c r="Q85" s="110"/>
      <c r="R85" s="110"/>
      <c r="S85" s="110"/>
      <c r="T85" s="110"/>
      <c r="U85" s="110"/>
      <c r="V85" s="110"/>
      <c r="W85" s="110"/>
      <c r="X85" s="110"/>
      <c r="Y85" s="110"/>
      <c r="Z85" s="108"/>
    </row>
    <row r="86" spans="1:27" ht="20.100000000000001" customHeight="1" x14ac:dyDescent="0.15">
      <c r="A86" s="83"/>
      <c r="B86" s="83"/>
      <c r="C86" s="112"/>
      <c r="D86" s="109"/>
      <c r="E86" s="109"/>
      <c r="F86" s="109"/>
      <c r="G86" s="109"/>
      <c r="H86" s="109"/>
      <c r="I86" s="106"/>
      <c r="J86" s="111" t="s">
        <v>103</v>
      </c>
      <c r="K86" s="110"/>
      <c r="L86" s="110"/>
      <c r="M86" s="110"/>
      <c r="N86" s="110"/>
      <c r="O86" s="110"/>
      <c r="P86" s="110"/>
      <c r="Q86" s="110"/>
      <c r="R86" s="110"/>
      <c r="S86" s="110"/>
      <c r="T86" s="110"/>
      <c r="U86" s="110"/>
      <c r="V86" s="110"/>
      <c r="W86" s="110"/>
      <c r="X86" s="110"/>
      <c r="Y86" s="110"/>
      <c r="Z86" s="108"/>
    </row>
    <row r="87" spans="1:27" ht="20.100000000000001" customHeight="1" x14ac:dyDescent="0.15">
      <c r="A87" s="83">
        <f>IFERROR(IF(OR(AND($I63="する",IFERROR(SEARCH("@",$I87),0)=0), AND($I63="しない",NOT(ISBLANK($I87)))),1001,0),3)</f>
        <v>0</v>
      </c>
      <c r="B87" s="83"/>
      <c r="C87" s="112"/>
      <c r="D87" s="104">
        <v>11</v>
      </c>
      <c r="E87" s="78" t="s">
        <v>94</v>
      </c>
      <c r="I87" s="15"/>
      <c r="J87" s="15"/>
      <c r="K87" s="15"/>
      <c r="L87" s="15"/>
      <c r="M87" s="15"/>
      <c r="N87" s="15"/>
      <c r="O87" s="15"/>
      <c r="P87" s="15"/>
      <c r="Q87" s="34"/>
      <c r="R87" s="15"/>
      <c r="S87" s="15"/>
      <c r="T87" s="15"/>
      <c r="U87" s="15"/>
      <c r="V87" s="15"/>
      <c r="W87" s="15"/>
      <c r="X87" s="15"/>
      <c r="Y87" s="15"/>
      <c r="Z87" s="108"/>
    </row>
    <row r="88" spans="1:27" ht="20.100000000000001" customHeight="1" x14ac:dyDescent="0.15">
      <c r="A88" s="83"/>
      <c r="B88" s="83"/>
      <c r="C88" s="112"/>
      <c r="D88" s="104"/>
      <c r="I88" s="106"/>
      <c r="J88" s="117" t="s">
        <v>125</v>
      </c>
      <c r="K88" s="134"/>
      <c r="L88" s="110"/>
      <c r="M88" s="110"/>
      <c r="N88" s="110"/>
      <c r="O88" s="110"/>
      <c r="P88" s="110"/>
      <c r="Q88" s="135"/>
      <c r="R88" s="110"/>
      <c r="S88" s="110"/>
      <c r="T88" s="110"/>
      <c r="U88" s="110"/>
      <c r="V88" s="110"/>
      <c r="W88" s="110"/>
      <c r="X88" s="110"/>
      <c r="Y88" s="110"/>
      <c r="Z88" s="109"/>
      <c r="AA88" s="120"/>
    </row>
    <row r="89" spans="1:27" ht="20.100000000000001" customHeight="1" x14ac:dyDescent="0.15">
      <c r="A89" s="83"/>
      <c r="B89" s="83"/>
      <c r="C89" s="123"/>
      <c r="D89" s="124"/>
      <c r="E89" s="124"/>
      <c r="F89" s="124"/>
      <c r="G89" s="124"/>
      <c r="H89" s="124"/>
      <c r="I89" s="136"/>
      <c r="J89" s="137"/>
      <c r="K89" s="138"/>
      <c r="L89" s="137"/>
      <c r="M89" s="137"/>
      <c r="N89" s="137"/>
      <c r="O89" s="137"/>
      <c r="P89" s="137"/>
      <c r="Q89" s="139"/>
      <c r="R89" s="137"/>
      <c r="S89" s="137"/>
      <c r="T89" s="137"/>
      <c r="U89" s="137"/>
      <c r="V89" s="137"/>
      <c r="W89" s="137"/>
      <c r="X89" s="137"/>
      <c r="Y89" s="137"/>
      <c r="Z89" s="124"/>
      <c r="AA89" s="120"/>
    </row>
    <row r="90" spans="1:27" ht="20.100000000000001" customHeight="1" x14ac:dyDescent="0.15">
      <c r="A90" s="83"/>
      <c r="B90" s="83"/>
      <c r="C90" s="109"/>
      <c r="D90" s="109"/>
      <c r="E90" s="109"/>
      <c r="F90" s="109"/>
      <c r="G90" s="109"/>
      <c r="H90" s="109"/>
      <c r="I90" s="128"/>
      <c r="J90" s="109"/>
      <c r="K90" s="140"/>
      <c r="L90" s="109"/>
      <c r="M90" s="109"/>
      <c r="N90" s="109"/>
      <c r="O90" s="109"/>
      <c r="P90" s="109"/>
      <c r="Q90" s="109"/>
      <c r="R90" s="109"/>
      <c r="S90" s="109"/>
      <c r="T90" s="109"/>
      <c r="U90" s="109"/>
      <c r="V90" s="109"/>
      <c r="W90" s="109"/>
      <c r="X90" s="109"/>
      <c r="Y90" s="109"/>
      <c r="Z90" s="109"/>
    </row>
    <row r="91" spans="1:27" ht="15.75" hidden="1" customHeight="1" x14ac:dyDescent="0.15">
      <c r="A91" s="83"/>
      <c r="B91" s="83"/>
      <c r="C91" s="109"/>
      <c r="D91" s="109"/>
      <c r="E91" s="109"/>
      <c r="F91" s="109"/>
      <c r="G91" s="109"/>
      <c r="H91" s="109"/>
      <c r="I91" s="128"/>
      <c r="J91" s="109"/>
      <c r="K91" s="140"/>
      <c r="L91" s="109"/>
      <c r="M91" s="109"/>
      <c r="N91" s="109"/>
      <c r="O91" s="109"/>
      <c r="P91" s="109"/>
      <c r="Q91" s="109"/>
      <c r="R91" s="109"/>
      <c r="S91" s="109"/>
      <c r="T91" s="109"/>
      <c r="U91" s="109"/>
      <c r="V91" s="109"/>
      <c r="W91" s="109"/>
      <c r="X91" s="109"/>
      <c r="Y91" s="109"/>
      <c r="Z91" s="109"/>
    </row>
    <row r="92" spans="1:27" ht="15.75" hidden="1" customHeight="1" x14ac:dyDescent="0.15">
      <c r="A92" s="83"/>
      <c r="B92" s="83"/>
      <c r="C92" s="109"/>
      <c r="D92" s="109"/>
      <c r="E92" s="109"/>
      <c r="F92" s="109"/>
      <c r="G92" s="109"/>
      <c r="H92" s="109"/>
      <c r="I92" s="128"/>
      <c r="J92" s="109"/>
      <c r="K92" s="140"/>
      <c r="L92" s="109"/>
      <c r="M92" s="109"/>
      <c r="N92" s="109"/>
      <c r="O92" s="109"/>
      <c r="P92" s="109"/>
      <c r="Q92" s="109"/>
      <c r="R92" s="109"/>
      <c r="S92" s="109"/>
      <c r="T92" s="109"/>
      <c r="U92" s="109"/>
      <c r="V92" s="109"/>
      <c r="W92" s="109"/>
      <c r="X92" s="109"/>
      <c r="Y92" s="109"/>
      <c r="Z92" s="109"/>
    </row>
    <row r="93" spans="1:27" ht="15.75" hidden="1" customHeight="1" x14ac:dyDescent="0.15">
      <c r="A93" s="83"/>
      <c r="B93" s="83"/>
      <c r="C93" s="109"/>
      <c r="D93" s="109"/>
      <c r="E93" s="109"/>
      <c r="F93" s="109"/>
      <c r="G93" s="109"/>
      <c r="H93" s="109"/>
      <c r="I93" s="128"/>
      <c r="J93" s="109"/>
      <c r="K93" s="140"/>
      <c r="L93" s="109"/>
      <c r="M93" s="109"/>
      <c r="N93" s="109"/>
      <c r="O93" s="109"/>
      <c r="P93" s="109"/>
      <c r="Q93" s="109"/>
      <c r="R93" s="109"/>
      <c r="S93" s="109"/>
      <c r="T93" s="109"/>
      <c r="U93" s="109"/>
      <c r="V93" s="109"/>
      <c r="W93" s="109"/>
      <c r="X93" s="109"/>
      <c r="Y93" s="109"/>
      <c r="Z93" s="109"/>
    </row>
    <row r="94" spans="1:27" ht="15.75" hidden="1" customHeight="1" x14ac:dyDescent="0.15">
      <c r="A94" s="83"/>
      <c r="B94" s="83"/>
      <c r="C94" s="109"/>
      <c r="D94" s="109"/>
      <c r="E94" s="109"/>
      <c r="F94" s="109"/>
      <c r="G94" s="109"/>
      <c r="H94" s="109"/>
      <c r="I94" s="128"/>
      <c r="J94" s="109"/>
      <c r="K94" s="140"/>
      <c r="L94" s="109"/>
      <c r="M94" s="109"/>
      <c r="N94" s="109"/>
      <c r="O94" s="109"/>
      <c r="P94" s="109"/>
      <c r="Q94" s="109"/>
      <c r="R94" s="109"/>
      <c r="S94" s="109"/>
      <c r="T94" s="109"/>
      <c r="U94" s="109"/>
      <c r="V94" s="109"/>
      <c r="W94" s="109"/>
      <c r="X94" s="109"/>
      <c r="Y94" s="109"/>
      <c r="Z94" s="109"/>
    </row>
    <row r="95" spans="1:27" ht="15.75" hidden="1" customHeight="1" x14ac:dyDescent="0.15">
      <c r="A95" s="83"/>
      <c r="B95" s="83"/>
      <c r="C95" s="109"/>
      <c r="D95" s="109"/>
      <c r="E95" s="109"/>
      <c r="F95" s="109"/>
      <c r="G95" s="109"/>
      <c r="H95" s="109"/>
      <c r="I95" s="128"/>
      <c r="J95" s="109"/>
      <c r="K95" s="140"/>
      <c r="L95" s="109"/>
      <c r="M95" s="109"/>
      <c r="N95" s="109"/>
      <c r="O95" s="109"/>
      <c r="P95" s="109"/>
      <c r="Q95" s="109"/>
      <c r="R95" s="109"/>
      <c r="S95" s="109"/>
      <c r="T95" s="109"/>
      <c r="U95" s="109"/>
      <c r="V95" s="109"/>
      <c r="W95" s="109"/>
      <c r="X95" s="109"/>
      <c r="Y95" s="109"/>
      <c r="Z95" s="109"/>
    </row>
    <row r="96" spans="1:27" ht="15.75" hidden="1" customHeight="1" x14ac:dyDescent="0.15">
      <c r="A96" s="83"/>
      <c r="B96" s="83"/>
      <c r="C96" s="109"/>
      <c r="D96" s="109"/>
      <c r="E96" s="109"/>
      <c r="F96" s="109"/>
      <c r="G96" s="109"/>
      <c r="H96" s="109"/>
      <c r="I96" s="128"/>
      <c r="J96" s="109"/>
      <c r="K96" s="140"/>
      <c r="L96" s="109"/>
      <c r="M96" s="109"/>
      <c r="N96" s="109"/>
      <c r="O96" s="109"/>
      <c r="P96" s="109"/>
      <c r="Q96" s="109"/>
      <c r="R96" s="109"/>
      <c r="S96" s="109"/>
      <c r="T96" s="109"/>
      <c r="U96" s="109"/>
      <c r="V96" s="109"/>
      <c r="W96" s="109"/>
      <c r="X96" s="109"/>
      <c r="Y96" s="109"/>
      <c r="Z96" s="109"/>
    </row>
    <row r="97" spans="1:26" ht="15.75" hidden="1" customHeight="1" x14ac:dyDescent="0.15">
      <c r="A97" s="83"/>
      <c r="B97" s="83"/>
      <c r="C97" s="109"/>
      <c r="D97" s="109"/>
      <c r="E97" s="109"/>
      <c r="F97" s="109"/>
      <c r="G97" s="109"/>
      <c r="H97" s="109"/>
      <c r="I97" s="128"/>
      <c r="J97" s="109"/>
      <c r="K97" s="140"/>
      <c r="L97" s="109"/>
      <c r="M97" s="109"/>
      <c r="N97" s="109"/>
      <c r="O97" s="109"/>
      <c r="P97" s="109"/>
      <c r="Q97" s="109"/>
      <c r="R97" s="109"/>
      <c r="S97" s="109"/>
      <c r="T97" s="109"/>
      <c r="U97" s="109"/>
      <c r="V97" s="109"/>
      <c r="W97" s="109"/>
      <c r="X97" s="109"/>
      <c r="Y97" s="109"/>
      <c r="Z97" s="109"/>
    </row>
    <row r="98" spans="1:26" ht="15.75" hidden="1" customHeight="1" x14ac:dyDescent="0.15">
      <c r="A98" s="83"/>
      <c r="B98" s="83"/>
      <c r="C98" s="109"/>
      <c r="D98" s="109"/>
      <c r="E98" s="109"/>
      <c r="F98" s="109"/>
      <c r="G98" s="109"/>
      <c r="H98" s="109"/>
      <c r="I98" s="128"/>
      <c r="J98" s="109"/>
      <c r="K98" s="140"/>
      <c r="L98" s="109"/>
      <c r="M98" s="109"/>
      <c r="N98" s="109"/>
      <c r="O98" s="109"/>
      <c r="P98" s="109"/>
      <c r="Q98" s="109"/>
      <c r="R98" s="109"/>
      <c r="S98" s="109"/>
      <c r="T98" s="109"/>
      <c r="U98" s="109"/>
      <c r="V98" s="109"/>
      <c r="W98" s="109"/>
      <c r="X98" s="109"/>
      <c r="Y98" s="109"/>
      <c r="Z98" s="109"/>
    </row>
    <row r="99" spans="1:26" ht="15.75" hidden="1" customHeight="1" x14ac:dyDescent="0.15">
      <c r="A99" s="83"/>
      <c r="B99" s="83"/>
      <c r="C99" s="109"/>
      <c r="D99" s="109"/>
      <c r="E99" s="109"/>
      <c r="F99" s="109"/>
      <c r="G99" s="109"/>
      <c r="H99" s="109"/>
      <c r="I99" s="128"/>
      <c r="J99" s="109"/>
      <c r="K99" s="140"/>
      <c r="L99" s="109"/>
      <c r="M99" s="109"/>
      <c r="N99" s="109"/>
      <c r="O99" s="109"/>
      <c r="P99" s="109"/>
      <c r="Q99" s="109"/>
      <c r="R99" s="109"/>
      <c r="S99" s="109"/>
      <c r="T99" s="109"/>
      <c r="U99" s="109"/>
      <c r="V99" s="109"/>
      <c r="W99" s="109"/>
      <c r="X99" s="109"/>
      <c r="Y99" s="109"/>
      <c r="Z99" s="109"/>
    </row>
    <row r="100" spans="1:26" ht="15.75" hidden="1" customHeight="1" x14ac:dyDescent="0.15">
      <c r="A100" s="83"/>
      <c r="B100" s="83"/>
      <c r="C100" s="109"/>
      <c r="D100" s="109"/>
      <c r="E100" s="109"/>
      <c r="F100" s="109"/>
      <c r="G100" s="109"/>
      <c r="H100" s="109"/>
      <c r="I100" s="128"/>
      <c r="J100" s="109"/>
      <c r="K100" s="140"/>
      <c r="L100" s="109"/>
      <c r="M100" s="109"/>
      <c r="N100" s="109"/>
      <c r="O100" s="109"/>
      <c r="P100" s="109"/>
      <c r="Q100" s="109"/>
      <c r="R100" s="109"/>
      <c r="S100" s="109"/>
      <c r="T100" s="109"/>
      <c r="U100" s="109"/>
      <c r="V100" s="109"/>
      <c r="W100" s="109"/>
      <c r="X100" s="109"/>
      <c r="Y100" s="109"/>
      <c r="Z100" s="109"/>
    </row>
    <row r="101" spans="1:26" ht="15.75" hidden="1" customHeight="1" x14ac:dyDescent="0.15">
      <c r="A101" s="83"/>
      <c r="B101" s="83"/>
      <c r="C101" s="109"/>
      <c r="D101" s="109"/>
      <c r="E101" s="109"/>
      <c r="F101" s="109"/>
      <c r="G101" s="109"/>
      <c r="H101" s="109"/>
      <c r="I101" s="128"/>
      <c r="J101" s="109"/>
      <c r="K101" s="140"/>
      <c r="L101" s="109"/>
      <c r="M101" s="109"/>
      <c r="N101" s="109"/>
      <c r="O101" s="109"/>
      <c r="P101" s="109"/>
      <c r="Q101" s="109"/>
      <c r="R101" s="109"/>
      <c r="S101" s="109"/>
      <c r="T101" s="109"/>
      <c r="U101" s="109"/>
      <c r="V101" s="109"/>
      <c r="W101" s="109"/>
      <c r="X101" s="109"/>
      <c r="Y101" s="109"/>
      <c r="Z101" s="109"/>
    </row>
    <row r="102" spans="1:26" ht="15.75" hidden="1" customHeight="1" x14ac:dyDescent="0.15">
      <c r="A102" s="83"/>
      <c r="B102" s="83"/>
      <c r="C102" s="109"/>
      <c r="D102" s="109"/>
      <c r="E102" s="109"/>
      <c r="F102" s="109"/>
      <c r="G102" s="109"/>
      <c r="H102" s="109"/>
      <c r="I102" s="128"/>
      <c r="J102" s="109"/>
      <c r="K102" s="140"/>
      <c r="L102" s="109"/>
      <c r="M102" s="109"/>
      <c r="N102" s="109"/>
      <c r="O102" s="109"/>
      <c r="P102" s="109"/>
      <c r="Q102" s="109"/>
      <c r="R102" s="109"/>
      <c r="S102" s="109"/>
      <c r="T102" s="109"/>
      <c r="U102" s="109"/>
      <c r="V102" s="109"/>
      <c r="W102" s="109"/>
      <c r="X102" s="109"/>
      <c r="Y102" s="109"/>
      <c r="Z102" s="109"/>
    </row>
    <row r="103" spans="1:26" ht="15.75" hidden="1" customHeight="1" x14ac:dyDescent="0.15">
      <c r="A103" s="83"/>
      <c r="B103" s="83"/>
      <c r="C103" s="109"/>
      <c r="D103" s="109"/>
      <c r="E103" s="109"/>
      <c r="F103" s="109"/>
      <c r="G103" s="109"/>
      <c r="H103" s="109"/>
      <c r="I103" s="128"/>
      <c r="J103" s="109"/>
      <c r="K103" s="140"/>
      <c r="L103" s="109"/>
      <c r="M103" s="109"/>
      <c r="N103" s="109"/>
      <c r="O103" s="109"/>
      <c r="P103" s="109"/>
      <c r="Q103" s="109"/>
      <c r="R103" s="109"/>
      <c r="S103" s="109"/>
      <c r="T103" s="109"/>
      <c r="U103" s="109"/>
      <c r="V103" s="109"/>
      <c r="W103" s="109"/>
      <c r="X103" s="109"/>
      <c r="Y103" s="109"/>
      <c r="Z103" s="109"/>
    </row>
    <row r="104" spans="1:26" ht="15.75" hidden="1" customHeight="1" x14ac:dyDescent="0.15">
      <c r="A104" s="83"/>
      <c r="B104" s="83"/>
      <c r="C104" s="109"/>
      <c r="D104" s="109"/>
      <c r="E104" s="109"/>
      <c r="F104" s="109"/>
      <c r="G104" s="109"/>
      <c r="H104" s="109"/>
      <c r="I104" s="128"/>
      <c r="J104" s="109"/>
      <c r="K104" s="140"/>
      <c r="L104" s="109"/>
      <c r="M104" s="109"/>
      <c r="N104" s="109"/>
      <c r="O104" s="109"/>
      <c r="P104" s="109"/>
      <c r="Q104" s="109"/>
      <c r="R104" s="109"/>
      <c r="S104" s="109"/>
      <c r="T104" s="109"/>
      <c r="U104" s="109"/>
      <c r="V104" s="109"/>
      <c r="W104" s="109"/>
      <c r="X104" s="109"/>
      <c r="Y104" s="109"/>
      <c r="Z104" s="109"/>
    </row>
    <row r="105" spans="1:26" ht="15.75" hidden="1" customHeight="1" x14ac:dyDescent="0.15">
      <c r="A105" s="83"/>
      <c r="B105" s="83"/>
      <c r="C105" s="109"/>
      <c r="D105" s="109"/>
      <c r="E105" s="109"/>
      <c r="F105" s="109"/>
      <c r="G105" s="109"/>
      <c r="H105" s="109"/>
      <c r="I105" s="128"/>
      <c r="J105" s="109"/>
      <c r="K105" s="140"/>
      <c r="L105" s="109"/>
      <c r="M105" s="109"/>
      <c r="N105" s="109"/>
      <c r="O105" s="109"/>
      <c r="P105" s="109"/>
      <c r="Q105" s="109"/>
      <c r="R105" s="109"/>
      <c r="S105" s="109"/>
      <c r="T105" s="109"/>
      <c r="U105" s="109"/>
      <c r="V105" s="109"/>
      <c r="W105" s="109"/>
      <c r="X105" s="109"/>
      <c r="Y105" s="109"/>
      <c r="Z105" s="109"/>
    </row>
    <row r="106" spans="1:26" ht="15.75" hidden="1" customHeight="1" x14ac:dyDescent="0.15">
      <c r="A106" s="83"/>
      <c r="B106" s="83"/>
      <c r="C106" s="109"/>
      <c r="D106" s="109"/>
      <c r="E106" s="109"/>
      <c r="F106" s="109"/>
      <c r="G106" s="109"/>
      <c r="H106" s="109"/>
      <c r="I106" s="128"/>
      <c r="J106" s="109"/>
      <c r="K106" s="140"/>
      <c r="L106" s="109"/>
      <c r="M106" s="109"/>
      <c r="N106" s="109"/>
      <c r="O106" s="109"/>
      <c r="P106" s="109"/>
      <c r="Q106" s="109"/>
      <c r="R106" s="109"/>
      <c r="S106" s="109"/>
      <c r="T106" s="109"/>
      <c r="U106" s="109"/>
      <c r="V106" s="109"/>
      <c r="W106" s="109"/>
      <c r="X106" s="109"/>
      <c r="Y106" s="109"/>
      <c r="Z106" s="109"/>
    </row>
    <row r="107" spans="1:26" ht="15.75" hidden="1" customHeight="1" x14ac:dyDescent="0.15">
      <c r="A107" s="83"/>
      <c r="B107" s="83"/>
      <c r="C107" s="109"/>
      <c r="D107" s="109"/>
      <c r="E107" s="109"/>
      <c r="F107" s="109"/>
      <c r="G107" s="109"/>
      <c r="H107" s="109"/>
      <c r="I107" s="128"/>
      <c r="J107" s="109"/>
      <c r="K107" s="140"/>
      <c r="L107" s="109"/>
      <c r="M107" s="109"/>
      <c r="N107" s="109"/>
      <c r="O107" s="109"/>
      <c r="P107" s="109"/>
      <c r="Q107" s="109"/>
      <c r="R107" s="109"/>
      <c r="S107" s="109"/>
      <c r="T107" s="109"/>
      <c r="U107" s="109"/>
      <c r="V107" s="109"/>
      <c r="W107" s="109"/>
      <c r="X107" s="109"/>
      <c r="Y107" s="109"/>
      <c r="Z107" s="109"/>
    </row>
    <row r="108" spans="1:26" ht="20.100000000000001" customHeight="1" x14ac:dyDescent="0.15">
      <c r="A108" s="83"/>
      <c r="B108" s="83"/>
      <c r="C108" s="109"/>
      <c r="D108" s="109"/>
      <c r="E108" s="109"/>
      <c r="F108" s="109"/>
      <c r="G108" s="109"/>
      <c r="H108" s="109"/>
      <c r="I108" s="128"/>
      <c r="J108" s="109"/>
      <c r="K108" s="140"/>
      <c r="L108" s="109"/>
      <c r="M108" s="109"/>
      <c r="N108" s="109"/>
      <c r="O108" s="109"/>
      <c r="P108" s="109"/>
      <c r="Q108" s="109"/>
      <c r="R108" s="109"/>
      <c r="S108" s="109"/>
      <c r="T108" s="109"/>
      <c r="U108" s="109"/>
      <c r="V108" s="109"/>
      <c r="W108" s="109"/>
      <c r="X108" s="109"/>
      <c r="Y108" s="109"/>
      <c r="Z108" s="109"/>
    </row>
    <row r="109" spans="1:26" ht="20.100000000000001" customHeight="1" x14ac:dyDescent="0.15">
      <c r="A109" s="83"/>
      <c r="B109" s="83"/>
      <c r="C109" s="96" t="s">
        <v>92</v>
      </c>
      <c r="D109" s="97"/>
      <c r="E109" s="97"/>
      <c r="F109" s="97"/>
      <c r="G109" s="97"/>
      <c r="H109" s="98"/>
      <c r="Q109" s="141"/>
    </row>
    <row r="110" spans="1:26" ht="15" customHeight="1" x14ac:dyDescent="0.15">
      <c r="A110" s="83"/>
      <c r="B110" s="83"/>
      <c r="C110" s="142"/>
      <c r="D110" s="143"/>
      <c r="E110" s="143"/>
      <c r="F110" s="143"/>
      <c r="G110" s="143"/>
      <c r="H110" s="143"/>
      <c r="I110" s="144"/>
      <c r="J110" s="101"/>
      <c r="K110" s="144"/>
      <c r="L110" s="101"/>
      <c r="M110" s="101"/>
      <c r="N110" s="101"/>
      <c r="O110" s="101"/>
      <c r="P110" s="101"/>
      <c r="Q110" s="145"/>
      <c r="R110" s="101"/>
      <c r="S110" s="101"/>
      <c r="T110" s="101"/>
      <c r="U110" s="101"/>
      <c r="V110" s="101"/>
      <c r="W110" s="101"/>
      <c r="X110" s="101"/>
      <c r="Y110" s="101"/>
      <c r="Z110" s="102"/>
    </row>
    <row r="111" spans="1:26" ht="30" customHeight="1" x14ac:dyDescent="0.15">
      <c r="A111" s="83"/>
      <c r="B111" s="83"/>
      <c r="C111" s="142"/>
      <c r="D111" s="146" t="s">
        <v>116</v>
      </c>
      <c r="E111" s="146"/>
      <c r="F111" s="146"/>
      <c r="G111" s="146"/>
      <c r="H111" s="146"/>
      <c r="I111" s="146"/>
      <c r="J111" s="146"/>
      <c r="K111" s="146"/>
      <c r="L111" s="146"/>
      <c r="M111" s="146"/>
      <c r="N111" s="146"/>
      <c r="O111" s="146"/>
      <c r="P111" s="146"/>
      <c r="Q111" s="146"/>
      <c r="R111" s="146"/>
      <c r="S111" s="146"/>
      <c r="T111" s="146"/>
      <c r="U111" s="146"/>
      <c r="V111" s="146"/>
      <c r="W111" s="146"/>
      <c r="X111" s="146"/>
      <c r="Y111" s="146"/>
      <c r="Z111" s="108"/>
    </row>
    <row r="112" spans="1:26" ht="20.100000000000001" customHeight="1" x14ac:dyDescent="0.15">
      <c r="A112" s="83"/>
      <c r="B112" s="83"/>
      <c r="C112" s="103"/>
      <c r="D112" s="104">
        <v>1</v>
      </c>
      <c r="E112" s="78" t="s">
        <v>90</v>
      </c>
      <c r="I112" s="15"/>
      <c r="J112" s="15"/>
      <c r="K112" s="15"/>
      <c r="L112" s="15"/>
      <c r="M112" s="15"/>
      <c r="N112" s="15"/>
      <c r="O112" s="15"/>
      <c r="P112" s="15"/>
      <c r="Q112" s="35"/>
      <c r="R112" s="15"/>
      <c r="S112" s="15"/>
      <c r="T112" s="15"/>
      <c r="U112" s="15"/>
      <c r="V112" s="15"/>
      <c r="W112" s="15"/>
      <c r="X112" s="15"/>
      <c r="Y112" s="15"/>
      <c r="Z112" s="108"/>
    </row>
    <row r="113" spans="1:26" ht="20.100000000000001" customHeight="1" x14ac:dyDescent="0.15">
      <c r="A113" s="83"/>
      <c r="B113" s="83"/>
      <c r="C113" s="103"/>
      <c r="D113" s="104"/>
      <c r="E113" s="109"/>
      <c r="F113" s="109"/>
      <c r="G113" s="109"/>
      <c r="H113" s="109"/>
      <c r="I113" s="115"/>
      <c r="J113" s="111" t="s">
        <v>91</v>
      </c>
      <c r="K113" s="134"/>
      <c r="L113" s="110"/>
      <c r="M113" s="110"/>
      <c r="N113" s="110"/>
      <c r="O113" s="110"/>
      <c r="P113" s="110"/>
      <c r="Q113" s="147"/>
      <c r="R113" s="110"/>
      <c r="S113" s="110"/>
      <c r="T113" s="110"/>
      <c r="U113" s="110"/>
      <c r="V113" s="110"/>
      <c r="W113" s="110"/>
      <c r="X113" s="110"/>
      <c r="Y113" s="110"/>
      <c r="Z113" s="108"/>
    </row>
    <row r="114" spans="1:26" ht="20.100000000000001" customHeight="1" x14ac:dyDescent="0.15">
      <c r="A114" s="83">
        <f>IFERROR(IF(AND(TRIM($I114)&lt;&gt;"", NOT(OR(IFERROR(SEARCH(" ",$I114),0)&gt;0, IFERROR(SEARCH("　",$I114),0)&gt;0))),1001,0),3)</f>
        <v>0</v>
      </c>
      <c r="B114" s="83"/>
      <c r="C114" s="103"/>
      <c r="D114" s="104">
        <f>D112+1</f>
        <v>2</v>
      </c>
      <c r="E114" s="78" t="s">
        <v>110</v>
      </c>
      <c r="I114" s="15"/>
      <c r="J114" s="15"/>
      <c r="K114" s="15"/>
      <c r="L114" s="15"/>
      <c r="M114" s="15"/>
      <c r="N114" s="15"/>
      <c r="O114" s="15"/>
      <c r="P114" s="15"/>
      <c r="Q114" s="15"/>
      <c r="R114" s="15"/>
      <c r="S114" s="15"/>
      <c r="T114" s="15"/>
      <c r="U114" s="15"/>
      <c r="V114" s="15"/>
      <c r="W114" s="15"/>
      <c r="X114" s="15"/>
      <c r="Y114" s="15"/>
      <c r="Z114" s="108"/>
    </row>
    <row r="115" spans="1:26" ht="20.100000000000001" customHeight="1" x14ac:dyDescent="0.15">
      <c r="A115" s="83"/>
      <c r="B115" s="83"/>
      <c r="C115" s="103"/>
      <c r="D115" s="104"/>
      <c r="E115" s="109"/>
      <c r="F115" s="109"/>
      <c r="G115" s="109"/>
      <c r="H115" s="109"/>
      <c r="I115" s="115"/>
      <c r="J115" s="111" t="s">
        <v>102</v>
      </c>
      <c r="K115" s="111"/>
      <c r="L115" s="111"/>
      <c r="M115" s="111"/>
      <c r="N115" s="111"/>
      <c r="O115" s="111"/>
      <c r="P115" s="111"/>
      <c r="Q115" s="111"/>
      <c r="R115" s="111"/>
      <c r="S115" s="111"/>
      <c r="T115" s="111"/>
      <c r="U115" s="111"/>
      <c r="V115" s="111"/>
      <c r="W115" s="111"/>
      <c r="X115" s="111"/>
      <c r="Y115" s="111"/>
      <c r="Z115" s="108"/>
    </row>
    <row r="116" spans="1:26" ht="20.100000000000001" customHeight="1" x14ac:dyDescent="0.15">
      <c r="A116" s="83">
        <f>IFERROR(IF(AND(TRIM($I116)&lt;&gt;"", NOT(OR(IFERROR(SEARCH(" ",$I116),0)&gt;0, IFERROR(SEARCH("　",$I116),0)&gt;0))),1001,0),3)</f>
        <v>0</v>
      </c>
      <c r="B116" s="83"/>
      <c r="C116" s="103"/>
      <c r="D116" s="104">
        <f>D114+1</f>
        <v>3</v>
      </c>
      <c r="E116" s="78" t="s">
        <v>111</v>
      </c>
      <c r="I116" s="15"/>
      <c r="J116" s="15"/>
      <c r="K116" s="15"/>
      <c r="L116" s="15"/>
      <c r="M116" s="15"/>
      <c r="N116" s="15"/>
      <c r="O116" s="15"/>
      <c r="P116" s="15"/>
      <c r="Q116" s="15"/>
      <c r="R116" s="15"/>
      <c r="S116" s="15"/>
      <c r="T116" s="15"/>
      <c r="U116" s="15"/>
      <c r="V116" s="15"/>
      <c r="W116" s="15"/>
      <c r="X116" s="15"/>
      <c r="Y116" s="15"/>
      <c r="Z116" s="108"/>
    </row>
    <row r="117" spans="1:26" ht="20.100000000000001" customHeight="1" x14ac:dyDescent="0.15">
      <c r="A117" s="83"/>
      <c r="B117" s="83"/>
      <c r="C117" s="103"/>
      <c r="D117" s="109"/>
      <c r="E117" s="109"/>
      <c r="F117" s="109"/>
      <c r="G117" s="109"/>
      <c r="H117" s="109"/>
      <c r="I117" s="115"/>
      <c r="J117" s="111" t="s">
        <v>5</v>
      </c>
      <c r="K117" s="111"/>
      <c r="L117" s="111"/>
      <c r="M117" s="111"/>
      <c r="N117" s="111"/>
      <c r="O117" s="111"/>
      <c r="P117" s="111"/>
      <c r="Q117" s="111"/>
      <c r="R117" s="111"/>
      <c r="S117" s="111"/>
      <c r="T117" s="111"/>
      <c r="U117" s="111"/>
      <c r="V117" s="111"/>
      <c r="W117" s="111"/>
      <c r="X117" s="111"/>
      <c r="Y117" s="111"/>
      <c r="Z117" s="108"/>
    </row>
    <row r="118" spans="1:26" ht="20.100000000000001" customHeight="1" x14ac:dyDescent="0.15">
      <c r="A118" s="83"/>
      <c r="B118" s="83"/>
      <c r="C118" s="103"/>
      <c r="D118" s="104">
        <f>D116+1</f>
        <v>4</v>
      </c>
      <c r="E118" s="78" t="s">
        <v>0</v>
      </c>
      <c r="I118" s="36"/>
      <c r="J118" s="37"/>
      <c r="K118" s="37"/>
      <c r="L118" s="37"/>
      <c r="M118" s="37"/>
      <c r="N118" s="109"/>
      <c r="O118" s="109"/>
      <c r="P118" s="109"/>
      <c r="Q118" s="109"/>
      <c r="R118" s="109"/>
      <c r="S118" s="109"/>
      <c r="T118" s="109"/>
      <c r="U118" s="109"/>
      <c r="V118" s="109"/>
      <c r="W118" s="109"/>
      <c r="X118" s="109"/>
      <c r="Y118" s="109"/>
      <c r="Z118" s="108"/>
    </row>
    <row r="119" spans="1:26" ht="20.100000000000001" customHeight="1" x14ac:dyDescent="0.15">
      <c r="A119" s="83"/>
      <c r="B119" s="83"/>
      <c r="C119" s="103"/>
      <c r="D119" s="104"/>
      <c r="E119" s="109"/>
      <c r="F119" s="109"/>
      <c r="G119" s="109"/>
      <c r="H119" s="109"/>
      <c r="I119" s="106"/>
      <c r="J119" s="111" t="s">
        <v>128</v>
      </c>
      <c r="K119" s="110"/>
      <c r="L119" s="110"/>
      <c r="M119" s="110"/>
      <c r="N119" s="110"/>
      <c r="O119" s="110"/>
      <c r="P119" s="110"/>
      <c r="Q119" s="110"/>
      <c r="R119" s="110"/>
      <c r="S119" s="110"/>
      <c r="T119" s="110"/>
      <c r="U119" s="110"/>
      <c r="V119" s="110"/>
      <c r="W119" s="110"/>
      <c r="X119" s="110"/>
      <c r="Y119" s="110"/>
      <c r="Z119" s="108"/>
    </row>
    <row r="120" spans="1:26" ht="20.100000000000001" customHeight="1" x14ac:dyDescent="0.15">
      <c r="A120" s="83">
        <f>IFERROR(IF(AND(TRIM($I120)&lt;&gt;"", AND(OR(ISERROR(FIND("@"&amp;LEFT($I120,3)&amp;"@", 都道府県3))=FALSE, ISERROR(FIND("@"&amp;LEFT($I120,4)&amp;"@",都道府県4))=FALSE))=FALSE),1001,0),3)</f>
        <v>0</v>
      </c>
      <c r="B120" s="83"/>
      <c r="C120" s="103"/>
      <c r="D120" s="104">
        <f>D118+1</f>
        <v>5</v>
      </c>
      <c r="E120" s="78" t="s">
        <v>93</v>
      </c>
      <c r="I120" s="31"/>
      <c r="J120" s="31"/>
      <c r="K120" s="31"/>
      <c r="L120" s="31"/>
      <c r="M120" s="31"/>
      <c r="N120" s="31"/>
      <c r="O120" s="31"/>
      <c r="P120" s="31"/>
      <c r="Q120" s="32"/>
      <c r="R120" s="31"/>
      <c r="S120" s="31"/>
      <c r="T120" s="31"/>
      <c r="U120" s="31"/>
      <c r="V120" s="31"/>
      <c r="W120" s="31"/>
      <c r="X120" s="31"/>
      <c r="Y120" s="31"/>
      <c r="Z120" s="108"/>
    </row>
    <row r="121" spans="1:26" ht="20.100000000000001" customHeight="1" x14ac:dyDescent="0.15">
      <c r="A121" s="83"/>
      <c r="B121" s="83"/>
      <c r="C121" s="103"/>
      <c r="D121" s="104"/>
      <c r="E121" s="109"/>
      <c r="F121" s="109"/>
      <c r="G121" s="109"/>
      <c r="H121" s="109"/>
      <c r="I121" s="106"/>
      <c r="J121" s="111" t="s">
        <v>108</v>
      </c>
      <c r="K121" s="110"/>
      <c r="L121" s="110"/>
      <c r="M121" s="110"/>
      <c r="N121" s="110"/>
      <c r="O121" s="110"/>
      <c r="P121" s="110"/>
      <c r="Q121" s="110"/>
      <c r="R121" s="110"/>
      <c r="S121" s="110"/>
      <c r="T121" s="110"/>
      <c r="U121" s="110"/>
      <c r="V121" s="110"/>
      <c r="W121" s="110"/>
      <c r="X121" s="110"/>
      <c r="Y121" s="110"/>
      <c r="Z121" s="108"/>
    </row>
    <row r="122" spans="1:26" ht="20.100000000000001" customHeight="1" x14ac:dyDescent="0.15">
      <c r="A122" s="83">
        <f>IFERROR(IF(AND(TRIM($I122)&lt;&gt;"", NOT(AND(ISNUMBER(VALUE(SUBSTITUTE($I122,"-",""))), IFERROR(SEARCH("-",$I122),0)&gt;0))),1001,0),3)</f>
        <v>0</v>
      </c>
      <c r="B122" s="83"/>
      <c r="C122" s="103"/>
      <c r="D122" s="104">
        <f>D120+1</f>
        <v>6</v>
      </c>
      <c r="E122" s="78" t="s">
        <v>3</v>
      </c>
      <c r="I122" s="15"/>
      <c r="J122" s="15"/>
      <c r="K122" s="15"/>
      <c r="L122" s="15"/>
      <c r="M122" s="15"/>
      <c r="O122" s="116" t="s">
        <v>88</v>
      </c>
      <c r="P122" s="15"/>
      <c r="Q122" s="15"/>
      <c r="R122" s="78" t="s">
        <v>89</v>
      </c>
      <c r="Y122" s="110"/>
      <c r="Z122" s="108"/>
    </row>
    <row r="123" spans="1:26" ht="20.100000000000001" customHeight="1" x14ac:dyDescent="0.15">
      <c r="A123" s="83"/>
      <c r="B123" s="83"/>
      <c r="C123" s="112"/>
      <c r="D123" s="109"/>
      <c r="E123" s="109"/>
      <c r="F123" s="109"/>
      <c r="G123" s="109"/>
      <c r="H123" s="109"/>
      <c r="I123" s="106"/>
      <c r="J123" s="111" t="s">
        <v>109</v>
      </c>
      <c r="K123" s="110"/>
      <c r="L123" s="110"/>
      <c r="M123" s="110"/>
      <c r="N123" s="110"/>
      <c r="O123" s="110"/>
      <c r="P123" s="110"/>
      <c r="Q123" s="110"/>
      <c r="R123" s="110"/>
      <c r="S123" s="110"/>
      <c r="T123" s="110"/>
      <c r="U123" s="110"/>
      <c r="V123" s="110"/>
      <c r="W123" s="110"/>
      <c r="X123" s="110"/>
      <c r="Y123" s="110"/>
      <c r="Z123" s="108"/>
    </row>
    <row r="124" spans="1:26" ht="20.100000000000001" customHeight="1" x14ac:dyDescent="0.15">
      <c r="A124" s="83">
        <f>IFERROR(IF(AND(TRIM($I124)&lt;&gt;"", NOT(AND(ISNUMBER(VALUE(SUBSTITUTE($I124,"-",""))), IFERROR(SEARCH("-",$I124),0)&gt;0))),1001,0),3)</f>
        <v>0</v>
      </c>
      <c r="B124" s="83"/>
      <c r="C124" s="103"/>
      <c r="D124" s="104">
        <f>D122+1</f>
        <v>7</v>
      </c>
      <c r="E124" s="78" t="s">
        <v>4</v>
      </c>
      <c r="I124" s="15"/>
      <c r="J124" s="15"/>
      <c r="K124" s="15"/>
      <c r="L124" s="15"/>
      <c r="M124" s="15"/>
      <c r="N124" s="110"/>
      <c r="O124" s="110"/>
      <c r="P124" s="110"/>
      <c r="Q124" s="110"/>
      <c r="R124" s="110"/>
      <c r="S124" s="110"/>
      <c r="T124" s="110"/>
      <c r="U124" s="110"/>
      <c r="V124" s="110"/>
      <c r="W124" s="110"/>
      <c r="X124" s="110"/>
      <c r="Y124" s="110"/>
      <c r="Z124" s="108"/>
    </row>
    <row r="125" spans="1:26" ht="20.100000000000001" customHeight="1" x14ac:dyDescent="0.15">
      <c r="A125" s="83"/>
      <c r="B125" s="83"/>
      <c r="C125" s="112"/>
      <c r="D125" s="109"/>
      <c r="E125" s="109"/>
      <c r="F125" s="109"/>
      <c r="G125" s="109"/>
      <c r="H125" s="109"/>
      <c r="I125" s="106"/>
      <c r="J125" s="111" t="s">
        <v>109</v>
      </c>
      <c r="K125" s="110"/>
      <c r="L125" s="110"/>
      <c r="M125" s="110"/>
      <c r="N125" s="110"/>
      <c r="O125" s="110"/>
      <c r="P125" s="110"/>
      <c r="Q125" s="110"/>
      <c r="R125" s="110"/>
      <c r="S125" s="110"/>
      <c r="T125" s="110"/>
      <c r="U125" s="110"/>
      <c r="V125" s="110"/>
      <c r="W125" s="110"/>
      <c r="X125" s="110"/>
      <c r="Y125" s="110"/>
      <c r="Z125" s="108"/>
    </row>
    <row r="126" spans="1:26" ht="20.100000000000001" customHeight="1" x14ac:dyDescent="0.15">
      <c r="A126" s="83">
        <f>IFERROR(IF(AND(TRIM($I126)&lt;&gt;"", NOT(IFERROR(SEARCH("@",$I126),0)&gt;0)),1001,0),3)</f>
        <v>0</v>
      </c>
      <c r="B126" s="83"/>
      <c r="C126" s="103"/>
      <c r="D126" s="104">
        <f>D124+1</f>
        <v>8</v>
      </c>
      <c r="E126" s="78" t="s">
        <v>94</v>
      </c>
      <c r="I126" s="15"/>
      <c r="J126" s="15"/>
      <c r="K126" s="15"/>
      <c r="L126" s="15"/>
      <c r="M126" s="15"/>
      <c r="N126" s="15"/>
      <c r="O126" s="15"/>
      <c r="P126" s="15"/>
      <c r="Q126" s="34"/>
      <c r="R126" s="15"/>
      <c r="S126" s="15"/>
      <c r="T126" s="15"/>
      <c r="U126" s="15"/>
      <c r="V126" s="15"/>
      <c r="W126" s="15"/>
      <c r="X126" s="15"/>
      <c r="Y126" s="15"/>
      <c r="Z126" s="108"/>
    </row>
    <row r="127" spans="1:26" ht="20.100000000000001" customHeight="1" x14ac:dyDescent="0.15">
      <c r="A127" s="83"/>
      <c r="B127" s="83"/>
      <c r="C127" s="112"/>
      <c r="D127" s="109"/>
      <c r="E127" s="109"/>
      <c r="F127" s="109"/>
      <c r="G127" s="109"/>
      <c r="H127" s="109"/>
      <c r="I127" s="106"/>
      <c r="J127" s="117" t="s">
        <v>126</v>
      </c>
      <c r="K127" s="134"/>
      <c r="L127" s="110"/>
      <c r="M127" s="110"/>
      <c r="N127" s="110"/>
      <c r="O127" s="110"/>
      <c r="P127" s="110"/>
      <c r="Q127" s="135"/>
      <c r="R127" s="110"/>
      <c r="S127" s="110"/>
      <c r="T127" s="110"/>
      <c r="U127" s="110"/>
      <c r="V127" s="110"/>
      <c r="W127" s="110"/>
      <c r="X127" s="110"/>
      <c r="Y127" s="110"/>
      <c r="Z127" s="108"/>
    </row>
    <row r="128" spans="1:26" ht="20.100000000000001" customHeight="1" x14ac:dyDescent="0.15">
      <c r="A128" s="83"/>
      <c r="B128" s="83"/>
      <c r="C128" s="123"/>
      <c r="D128" s="124"/>
      <c r="E128" s="124"/>
      <c r="F128" s="124"/>
      <c r="G128" s="124"/>
      <c r="H128" s="124"/>
      <c r="I128" s="126"/>
      <c r="J128" s="125"/>
      <c r="K128" s="126"/>
      <c r="L128" s="125"/>
      <c r="M128" s="125"/>
      <c r="N128" s="125"/>
      <c r="O128" s="125"/>
      <c r="P128" s="125"/>
      <c r="Q128" s="148"/>
      <c r="R128" s="125"/>
      <c r="S128" s="125"/>
      <c r="T128" s="125"/>
      <c r="U128" s="125"/>
      <c r="V128" s="125"/>
      <c r="W128" s="125"/>
      <c r="X128" s="125"/>
      <c r="Y128" s="125"/>
      <c r="Z128" s="127"/>
    </row>
    <row r="129" spans="1:26" ht="20.100000000000001" customHeight="1" x14ac:dyDescent="0.15">
      <c r="A129" s="83"/>
      <c r="B129" s="83"/>
      <c r="C129" s="109"/>
      <c r="D129" s="109"/>
      <c r="E129" s="109"/>
      <c r="F129" s="109"/>
      <c r="G129" s="109"/>
      <c r="H129" s="109"/>
      <c r="I129" s="129"/>
      <c r="J129" s="129"/>
      <c r="K129" s="129"/>
      <c r="L129" s="129"/>
      <c r="M129" s="129"/>
      <c r="N129" s="129"/>
      <c r="O129" s="129"/>
      <c r="P129" s="129"/>
      <c r="Q129" s="149"/>
      <c r="R129" s="129"/>
      <c r="S129" s="129"/>
      <c r="T129" s="129"/>
      <c r="U129" s="129"/>
      <c r="V129" s="129"/>
      <c r="W129" s="129"/>
      <c r="X129" s="129"/>
      <c r="Y129" s="129"/>
      <c r="Z129" s="109"/>
    </row>
    <row r="130" spans="1:26" ht="15.75" hidden="1" customHeight="1" x14ac:dyDescent="0.15">
      <c r="A130" s="83"/>
      <c r="B130" s="83"/>
      <c r="C130" s="109"/>
      <c r="D130" s="109"/>
      <c r="E130" s="109"/>
      <c r="F130" s="109"/>
      <c r="G130" s="109"/>
      <c r="H130" s="109"/>
      <c r="I130" s="129"/>
      <c r="J130" s="129"/>
      <c r="K130" s="129"/>
      <c r="L130" s="129"/>
      <c r="M130" s="129"/>
      <c r="N130" s="129"/>
      <c r="O130" s="129"/>
      <c r="P130" s="129"/>
      <c r="Q130" s="149"/>
      <c r="R130" s="129"/>
      <c r="S130" s="129"/>
      <c r="T130" s="129"/>
      <c r="U130" s="129"/>
      <c r="V130" s="129"/>
      <c r="W130" s="129"/>
      <c r="X130" s="129"/>
      <c r="Y130" s="129"/>
      <c r="Z130" s="109"/>
    </row>
    <row r="131" spans="1:26" ht="15.75" hidden="1" customHeight="1" x14ac:dyDescent="0.15">
      <c r="A131" s="83"/>
      <c r="B131" s="83"/>
      <c r="C131" s="109"/>
      <c r="D131" s="109"/>
      <c r="E131" s="109"/>
      <c r="F131" s="109"/>
      <c r="G131" s="109"/>
      <c r="H131" s="109"/>
      <c r="I131" s="129"/>
      <c r="J131" s="129"/>
      <c r="K131" s="129"/>
      <c r="L131" s="129"/>
      <c r="M131" s="129"/>
      <c r="N131" s="129"/>
      <c r="O131" s="129"/>
      <c r="P131" s="129"/>
      <c r="Q131" s="149"/>
      <c r="R131" s="129"/>
      <c r="S131" s="129"/>
      <c r="T131" s="129"/>
      <c r="U131" s="129"/>
      <c r="V131" s="129"/>
      <c r="W131" s="129"/>
      <c r="X131" s="129"/>
      <c r="Y131" s="129"/>
      <c r="Z131" s="109"/>
    </row>
    <row r="132" spans="1:26" ht="15.75" hidden="1" customHeight="1" x14ac:dyDescent="0.15">
      <c r="A132" s="83"/>
      <c r="B132" s="83"/>
      <c r="C132" s="109"/>
      <c r="D132" s="109"/>
      <c r="E132" s="109"/>
      <c r="F132" s="109"/>
      <c r="G132" s="109"/>
      <c r="H132" s="109"/>
      <c r="I132" s="129"/>
      <c r="J132" s="129"/>
      <c r="K132" s="129"/>
      <c r="L132" s="129"/>
      <c r="M132" s="129"/>
      <c r="N132" s="129"/>
      <c r="O132" s="129"/>
      <c r="P132" s="129"/>
      <c r="Q132" s="149"/>
      <c r="R132" s="129"/>
      <c r="S132" s="129"/>
      <c r="T132" s="129"/>
      <c r="U132" s="129"/>
      <c r="V132" s="129"/>
      <c r="W132" s="129"/>
      <c r="X132" s="129"/>
      <c r="Y132" s="129"/>
      <c r="Z132" s="109"/>
    </row>
    <row r="133" spans="1:26" ht="15.75" hidden="1" customHeight="1" x14ac:dyDescent="0.15">
      <c r="A133" s="83"/>
      <c r="B133" s="83"/>
      <c r="C133" s="109"/>
      <c r="D133" s="109"/>
      <c r="E133" s="109"/>
      <c r="F133" s="109"/>
      <c r="G133" s="109"/>
      <c r="H133" s="109"/>
      <c r="I133" s="129"/>
      <c r="J133" s="129"/>
      <c r="K133" s="129"/>
      <c r="L133" s="129"/>
      <c r="M133" s="129"/>
      <c r="N133" s="129"/>
      <c r="O133" s="129"/>
      <c r="P133" s="129"/>
      <c r="Q133" s="149"/>
      <c r="R133" s="129"/>
      <c r="S133" s="129"/>
      <c r="T133" s="129"/>
      <c r="U133" s="129"/>
      <c r="V133" s="129"/>
      <c r="W133" s="129"/>
      <c r="X133" s="129"/>
      <c r="Y133" s="129"/>
      <c r="Z133" s="109"/>
    </row>
    <row r="134" spans="1:26" ht="15.75" hidden="1" customHeight="1" x14ac:dyDescent="0.15">
      <c r="A134" s="83"/>
      <c r="B134" s="83"/>
      <c r="C134" s="109"/>
      <c r="D134" s="109"/>
      <c r="E134" s="109"/>
      <c r="F134" s="109"/>
      <c r="G134" s="109"/>
      <c r="H134" s="109"/>
      <c r="I134" s="129"/>
      <c r="J134" s="129"/>
      <c r="K134" s="129"/>
      <c r="L134" s="129"/>
      <c r="M134" s="129"/>
      <c r="N134" s="129"/>
      <c r="O134" s="129"/>
      <c r="P134" s="129"/>
      <c r="Q134" s="149"/>
      <c r="R134" s="129"/>
      <c r="S134" s="129"/>
      <c r="T134" s="129"/>
      <c r="U134" s="129"/>
      <c r="V134" s="129"/>
      <c r="W134" s="129"/>
      <c r="X134" s="129"/>
      <c r="Y134" s="129"/>
      <c r="Z134" s="109"/>
    </row>
    <row r="135" spans="1:26" ht="15.75" hidden="1" customHeight="1" x14ac:dyDescent="0.15">
      <c r="A135" s="83"/>
      <c r="B135" s="83"/>
      <c r="C135" s="109"/>
      <c r="D135" s="109"/>
      <c r="E135" s="109"/>
      <c r="F135" s="109"/>
      <c r="G135" s="109"/>
      <c r="H135" s="109"/>
      <c r="I135" s="129"/>
      <c r="J135" s="129"/>
      <c r="K135" s="129"/>
      <c r="L135" s="129"/>
      <c r="M135" s="129"/>
      <c r="N135" s="129"/>
      <c r="O135" s="129"/>
      <c r="P135" s="129"/>
      <c r="Q135" s="149"/>
      <c r="R135" s="129"/>
      <c r="S135" s="129"/>
      <c r="T135" s="129"/>
      <c r="U135" s="129"/>
      <c r="V135" s="129"/>
      <c r="W135" s="129"/>
      <c r="X135" s="129"/>
      <c r="Y135" s="129"/>
      <c r="Z135" s="109"/>
    </row>
    <row r="136" spans="1:26" ht="15.75" hidden="1" customHeight="1" x14ac:dyDescent="0.15">
      <c r="A136" s="83"/>
      <c r="B136" s="83"/>
      <c r="C136" s="109"/>
      <c r="D136" s="109"/>
      <c r="E136" s="109"/>
      <c r="F136" s="109"/>
      <c r="G136" s="109"/>
      <c r="H136" s="109"/>
      <c r="I136" s="129"/>
      <c r="J136" s="129"/>
      <c r="K136" s="129"/>
      <c r="L136" s="129"/>
      <c r="M136" s="129"/>
      <c r="N136" s="129"/>
      <c r="O136" s="129"/>
      <c r="P136" s="129"/>
      <c r="Q136" s="149"/>
      <c r="R136" s="129"/>
      <c r="S136" s="129"/>
      <c r="T136" s="129"/>
      <c r="U136" s="129"/>
      <c r="V136" s="129"/>
      <c r="W136" s="129"/>
      <c r="X136" s="129"/>
      <c r="Y136" s="129"/>
      <c r="Z136" s="109"/>
    </row>
    <row r="137" spans="1:26" ht="15.75" hidden="1" customHeight="1" x14ac:dyDescent="0.15">
      <c r="A137" s="83"/>
      <c r="B137" s="83"/>
      <c r="C137" s="109"/>
      <c r="D137" s="109"/>
      <c r="E137" s="109"/>
      <c r="F137" s="109"/>
      <c r="G137" s="109"/>
      <c r="H137" s="109"/>
      <c r="I137" s="129"/>
      <c r="J137" s="129"/>
      <c r="K137" s="129"/>
      <c r="L137" s="129"/>
      <c r="M137" s="129"/>
      <c r="N137" s="129"/>
      <c r="O137" s="129"/>
      <c r="P137" s="129"/>
      <c r="Q137" s="149"/>
      <c r="R137" s="129"/>
      <c r="S137" s="129"/>
      <c r="T137" s="129"/>
      <c r="U137" s="129"/>
      <c r="V137" s="129"/>
      <c r="W137" s="129"/>
      <c r="X137" s="129"/>
      <c r="Y137" s="129"/>
      <c r="Z137" s="109"/>
    </row>
    <row r="138" spans="1:26" ht="15.75" hidden="1" customHeight="1" x14ac:dyDescent="0.15">
      <c r="A138" s="83"/>
      <c r="B138" s="83"/>
      <c r="C138" s="109"/>
      <c r="D138" s="109"/>
      <c r="E138" s="109"/>
      <c r="F138" s="109"/>
      <c r="G138" s="109"/>
      <c r="H138" s="109"/>
      <c r="I138" s="129"/>
      <c r="J138" s="129"/>
      <c r="K138" s="129"/>
      <c r="L138" s="129"/>
      <c r="M138" s="129"/>
      <c r="N138" s="129"/>
      <c r="O138" s="129"/>
      <c r="P138" s="129"/>
      <c r="Q138" s="149"/>
      <c r="R138" s="129"/>
      <c r="S138" s="129"/>
      <c r="T138" s="129"/>
      <c r="U138" s="129"/>
      <c r="V138" s="129"/>
      <c r="W138" s="129"/>
      <c r="X138" s="129"/>
      <c r="Y138" s="129"/>
      <c r="Z138" s="109"/>
    </row>
    <row r="139" spans="1:26" ht="15.75" hidden="1" customHeight="1" x14ac:dyDescent="0.15">
      <c r="A139" s="83"/>
      <c r="B139" s="83"/>
      <c r="C139" s="109"/>
      <c r="D139" s="109"/>
      <c r="E139" s="109"/>
      <c r="F139" s="109"/>
      <c r="G139" s="109"/>
      <c r="H139" s="109"/>
      <c r="I139" s="129"/>
      <c r="J139" s="129"/>
      <c r="K139" s="129"/>
      <c r="L139" s="129"/>
      <c r="M139" s="129"/>
      <c r="N139" s="129"/>
      <c r="O139" s="129"/>
      <c r="P139" s="129"/>
      <c r="Q139" s="149"/>
      <c r="R139" s="129"/>
      <c r="S139" s="129"/>
      <c r="T139" s="129"/>
      <c r="U139" s="129"/>
      <c r="V139" s="129"/>
      <c r="W139" s="129"/>
      <c r="X139" s="129"/>
      <c r="Y139" s="129"/>
      <c r="Z139" s="109"/>
    </row>
    <row r="140" spans="1:26" ht="15.75" hidden="1" customHeight="1" x14ac:dyDescent="0.15">
      <c r="A140" s="83"/>
      <c r="B140" s="83"/>
      <c r="C140" s="109"/>
      <c r="D140" s="109"/>
      <c r="E140" s="109"/>
      <c r="F140" s="109"/>
      <c r="G140" s="109"/>
      <c r="H140" s="109"/>
      <c r="I140" s="129"/>
      <c r="J140" s="129"/>
      <c r="K140" s="129"/>
      <c r="L140" s="129"/>
      <c r="M140" s="129"/>
      <c r="N140" s="129"/>
      <c r="O140" s="129"/>
      <c r="P140" s="129"/>
      <c r="Q140" s="149"/>
      <c r="R140" s="129"/>
      <c r="S140" s="129"/>
      <c r="T140" s="129"/>
      <c r="U140" s="129"/>
      <c r="V140" s="129"/>
      <c r="W140" s="129"/>
      <c r="X140" s="129"/>
      <c r="Y140" s="129"/>
      <c r="Z140" s="109"/>
    </row>
    <row r="141" spans="1:26" ht="15.75" hidden="1" customHeight="1" x14ac:dyDescent="0.15">
      <c r="A141" s="83"/>
      <c r="B141" s="83"/>
      <c r="C141" s="109"/>
      <c r="D141" s="109"/>
      <c r="E141" s="109"/>
      <c r="F141" s="109"/>
      <c r="G141" s="109"/>
      <c r="H141" s="109"/>
      <c r="I141" s="129"/>
      <c r="J141" s="129"/>
      <c r="K141" s="129"/>
      <c r="L141" s="129"/>
      <c r="M141" s="129"/>
      <c r="N141" s="129"/>
      <c r="O141" s="129"/>
      <c r="P141" s="129"/>
      <c r="Q141" s="149"/>
      <c r="R141" s="129"/>
      <c r="S141" s="129"/>
      <c r="T141" s="129"/>
      <c r="U141" s="129"/>
      <c r="V141" s="129"/>
      <c r="W141" s="129"/>
      <c r="X141" s="129"/>
      <c r="Y141" s="129"/>
      <c r="Z141" s="109"/>
    </row>
    <row r="142" spans="1:26" ht="15.75" hidden="1" customHeight="1" x14ac:dyDescent="0.15">
      <c r="A142" s="83"/>
      <c r="B142" s="83"/>
      <c r="C142" s="109"/>
      <c r="D142" s="109"/>
      <c r="E142" s="109"/>
      <c r="F142" s="109"/>
      <c r="G142" s="109"/>
      <c r="H142" s="109"/>
      <c r="I142" s="129"/>
      <c r="J142" s="129"/>
      <c r="K142" s="129"/>
      <c r="L142" s="129"/>
      <c r="M142" s="129"/>
      <c r="N142" s="129"/>
      <c r="O142" s="129"/>
      <c r="P142" s="129"/>
      <c r="Q142" s="149"/>
      <c r="R142" s="129"/>
      <c r="S142" s="129"/>
      <c r="T142" s="129"/>
      <c r="U142" s="129"/>
      <c r="V142" s="129"/>
      <c r="W142" s="129"/>
      <c r="X142" s="129"/>
      <c r="Y142" s="129"/>
      <c r="Z142" s="109"/>
    </row>
    <row r="143" spans="1:26" ht="15.75" hidden="1" customHeight="1" x14ac:dyDescent="0.15">
      <c r="A143" s="83"/>
      <c r="B143" s="83"/>
      <c r="C143" s="109"/>
      <c r="D143" s="109"/>
      <c r="E143" s="109"/>
      <c r="F143" s="109"/>
      <c r="G143" s="109"/>
      <c r="H143" s="109"/>
      <c r="I143" s="129"/>
      <c r="J143" s="129"/>
      <c r="K143" s="129"/>
      <c r="L143" s="129"/>
      <c r="M143" s="129"/>
      <c r="N143" s="129"/>
      <c r="O143" s="129"/>
      <c r="P143" s="129"/>
      <c r="Q143" s="149"/>
      <c r="R143" s="129"/>
      <c r="S143" s="129"/>
      <c r="T143" s="129"/>
      <c r="U143" s="129"/>
      <c r="V143" s="129"/>
      <c r="W143" s="129"/>
      <c r="X143" s="129"/>
      <c r="Y143" s="129"/>
      <c r="Z143" s="109"/>
    </row>
    <row r="144" spans="1:26" ht="15.75" hidden="1" customHeight="1" x14ac:dyDescent="0.15">
      <c r="A144" s="83"/>
      <c r="B144" s="83"/>
      <c r="C144" s="109"/>
      <c r="D144" s="109"/>
      <c r="E144" s="109"/>
      <c r="F144" s="109"/>
      <c r="G144" s="109"/>
      <c r="H144" s="109"/>
      <c r="I144" s="129"/>
      <c r="J144" s="129"/>
      <c r="K144" s="129"/>
      <c r="L144" s="129"/>
      <c r="M144" s="129"/>
      <c r="N144" s="129"/>
      <c r="O144" s="129"/>
      <c r="P144" s="129"/>
      <c r="Q144" s="149"/>
      <c r="R144" s="129"/>
      <c r="S144" s="129"/>
      <c r="T144" s="129"/>
      <c r="U144" s="129"/>
      <c r="V144" s="129"/>
      <c r="W144" s="129"/>
      <c r="X144" s="129"/>
      <c r="Y144" s="129"/>
      <c r="Z144" s="109"/>
    </row>
    <row r="145" spans="1:26" ht="15.75" hidden="1" customHeight="1" x14ac:dyDescent="0.15">
      <c r="A145" s="83"/>
      <c r="B145" s="83"/>
      <c r="C145" s="109"/>
      <c r="D145" s="109"/>
      <c r="E145" s="109"/>
      <c r="F145" s="109"/>
      <c r="G145" s="109"/>
      <c r="H145" s="109"/>
      <c r="I145" s="129"/>
      <c r="J145" s="129"/>
      <c r="K145" s="129"/>
      <c r="L145" s="129"/>
      <c r="M145" s="129"/>
      <c r="N145" s="129"/>
      <c r="O145" s="129"/>
      <c r="P145" s="129"/>
      <c r="Q145" s="149"/>
      <c r="R145" s="129"/>
      <c r="S145" s="129"/>
      <c r="T145" s="129"/>
      <c r="U145" s="129"/>
      <c r="V145" s="129"/>
      <c r="W145" s="129"/>
      <c r="X145" s="129"/>
      <c r="Y145" s="129"/>
      <c r="Z145" s="109"/>
    </row>
    <row r="146" spans="1:26" ht="15.75" hidden="1" customHeight="1" x14ac:dyDescent="0.15">
      <c r="A146" s="83"/>
      <c r="B146" s="83"/>
      <c r="C146" s="109"/>
      <c r="D146" s="109"/>
      <c r="E146" s="109"/>
      <c r="F146" s="109"/>
      <c r="G146" s="109"/>
      <c r="H146" s="109"/>
      <c r="I146" s="129"/>
      <c r="J146" s="129"/>
      <c r="K146" s="129"/>
      <c r="L146" s="129"/>
      <c r="M146" s="129"/>
      <c r="N146" s="129"/>
      <c r="O146" s="129"/>
      <c r="P146" s="129"/>
      <c r="Q146" s="149"/>
      <c r="R146" s="129"/>
      <c r="S146" s="129"/>
      <c r="T146" s="129"/>
      <c r="U146" s="129"/>
      <c r="V146" s="129"/>
      <c r="W146" s="129"/>
      <c r="X146" s="129"/>
      <c r="Y146" s="129"/>
      <c r="Z146" s="109"/>
    </row>
    <row r="147" spans="1:26" ht="15.75" hidden="1" customHeight="1" x14ac:dyDescent="0.15">
      <c r="A147" s="83"/>
      <c r="B147" s="83"/>
      <c r="C147" s="109"/>
      <c r="D147" s="109"/>
      <c r="E147" s="109"/>
      <c r="F147" s="109"/>
      <c r="G147" s="109"/>
      <c r="H147" s="109"/>
      <c r="I147" s="129"/>
      <c r="J147" s="129"/>
      <c r="K147" s="129"/>
      <c r="L147" s="129"/>
      <c r="M147" s="129"/>
      <c r="N147" s="129"/>
      <c r="O147" s="129"/>
      <c r="P147" s="129"/>
      <c r="Q147" s="149"/>
      <c r="R147" s="129"/>
      <c r="S147" s="129"/>
      <c r="T147" s="129"/>
      <c r="U147" s="129"/>
      <c r="V147" s="129"/>
      <c r="W147" s="129"/>
      <c r="X147" s="129"/>
      <c r="Y147" s="129"/>
      <c r="Z147" s="109"/>
    </row>
    <row r="148" spans="1:26" ht="15.75" hidden="1" customHeight="1" x14ac:dyDescent="0.15">
      <c r="A148" s="83"/>
      <c r="B148" s="83"/>
      <c r="C148" s="109"/>
      <c r="D148" s="109"/>
      <c r="E148" s="109"/>
      <c r="F148" s="109"/>
      <c r="G148" s="109"/>
      <c r="H148" s="109"/>
      <c r="I148" s="129"/>
      <c r="J148" s="129"/>
      <c r="K148" s="129"/>
      <c r="L148" s="129"/>
      <c r="M148" s="129"/>
      <c r="N148" s="129"/>
      <c r="O148" s="129"/>
      <c r="P148" s="129"/>
      <c r="Q148" s="149"/>
      <c r="R148" s="129"/>
      <c r="S148" s="129"/>
      <c r="T148" s="129"/>
      <c r="U148" s="129"/>
      <c r="V148" s="129"/>
      <c r="W148" s="129"/>
      <c r="X148" s="129"/>
      <c r="Y148" s="129"/>
      <c r="Z148" s="109"/>
    </row>
    <row r="149" spans="1:26" ht="20.100000000000001" customHeight="1" x14ac:dyDescent="0.15">
      <c r="A149" s="83"/>
      <c r="B149" s="83"/>
      <c r="C149" s="109"/>
      <c r="D149" s="109"/>
      <c r="E149" s="109"/>
      <c r="F149" s="109"/>
      <c r="G149" s="109"/>
      <c r="H149" s="109"/>
      <c r="I149" s="129"/>
      <c r="J149" s="109"/>
      <c r="K149" s="109"/>
      <c r="L149" s="109"/>
      <c r="M149" s="109"/>
      <c r="N149" s="109"/>
      <c r="O149" s="109"/>
      <c r="P149" s="109"/>
      <c r="Q149" s="150"/>
      <c r="R149" s="109"/>
      <c r="S149" s="109"/>
      <c r="T149" s="109"/>
      <c r="U149" s="109"/>
      <c r="V149" s="109"/>
      <c r="W149" s="109"/>
      <c r="X149" s="109"/>
      <c r="Y149" s="109"/>
      <c r="Z149" s="109"/>
    </row>
    <row r="150" spans="1:26" ht="20.100000000000001" customHeight="1" x14ac:dyDescent="0.15">
      <c r="A150" s="83"/>
      <c r="B150" s="83"/>
      <c r="C150" s="96" t="s">
        <v>99</v>
      </c>
      <c r="D150" s="97"/>
      <c r="E150" s="97"/>
      <c r="F150" s="97"/>
      <c r="G150" s="97"/>
      <c r="H150" s="98"/>
      <c r="I150" s="130"/>
      <c r="K150" s="130"/>
    </row>
    <row r="151" spans="1:26" ht="20.100000000000001" customHeight="1" x14ac:dyDescent="0.15">
      <c r="A151" s="83"/>
      <c r="B151" s="83"/>
      <c r="C151" s="99"/>
      <c r="D151" s="100"/>
      <c r="E151" s="100"/>
      <c r="F151" s="100"/>
      <c r="G151" s="100"/>
      <c r="H151" s="100"/>
      <c r="I151" s="101"/>
      <c r="J151" s="101"/>
      <c r="K151" s="101"/>
      <c r="L151" s="101"/>
      <c r="M151" s="101"/>
      <c r="N151" s="101"/>
      <c r="O151" s="101"/>
      <c r="P151" s="101"/>
      <c r="Q151" s="101"/>
      <c r="R151" s="101"/>
      <c r="S151" s="101"/>
      <c r="T151" s="101"/>
      <c r="U151" s="101"/>
      <c r="V151" s="101"/>
      <c r="W151" s="101"/>
      <c r="X151" s="101"/>
      <c r="Y151" s="101"/>
      <c r="Z151" s="102"/>
    </row>
    <row r="152" spans="1:26" ht="20.100000000000001" customHeight="1" x14ac:dyDescent="0.15">
      <c r="A152" s="83"/>
      <c r="B152" s="83"/>
      <c r="C152" s="99"/>
      <c r="D152" s="151" t="s">
        <v>70</v>
      </c>
      <c r="E152" s="131"/>
      <c r="F152" s="131"/>
      <c r="G152" s="131"/>
      <c r="H152" s="131"/>
      <c r="I152" s="131"/>
      <c r="J152" s="131"/>
      <c r="K152" s="131"/>
      <c r="L152" s="131"/>
      <c r="M152" s="131"/>
      <c r="N152" s="131"/>
      <c r="O152" s="131"/>
      <c r="P152" s="131"/>
      <c r="Q152" s="131"/>
      <c r="R152" s="131"/>
      <c r="S152" s="131"/>
      <c r="T152" s="131"/>
      <c r="U152" s="131"/>
      <c r="V152" s="131"/>
      <c r="W152" s="131"/>
      <c r="X152" s="110"/>
      <c r="Y152" s="109"/>
      <c r="Z152" s="108"/>
    </row>
    <row r="153" spans="1:26" ht="20.100000000000001" customHeight="1" x14ac:dyDescent="0.15">
      <c r="A153" s="83">
        <f>IFERROR(IF(AND($I153&lt;&gt;"しない", $I153&lt;&gt;"する"),1001,0),3)</f>
        <v>0</v>
      </c>
      <c r="B153" s="83"/>
      <c r="C153" s="103"/>
      <c r="D153" s="104">
        <v>1</v>
      </c>
      <c r="E153" s="109" t="s">
        <v>71</v>
      </c>
      <c r="F153" s="109"/>
      <c r="G153" s="109"/>
      <c r="H153" s="109"/>
      <c r="I153" s="15" t="s">
        <v>129</v>
      </c>
      <c r="J153" s="33"/>
      <c r="K153" s="33"/>
      <c r="L153" s="33"/>
      <c r="M153" s="33"/>
      <c r="N153" s="109"/>
      <c r="O153" s="109"/>
      <c r="P153" s="109"/>
      <c r="Q153" s="109"/>
      <c r="R153" s="109"/>
      <c r="S153" s="109"/>
      <c r="T153" s="109"/>
      <c r="U153" s="109"/>
      <c r="Z153" s="152"/>
    </row>
    <row r="154" spans="1:26" ht="20.100000000000001" customHeight="1" x14ac:dyDescent="0.15">
      <c r="A154" s="83"/>
      <c r="B154" s="83"/>
      <c r="C154" s="112"/>
      <c r="D154" s="109"/>
      <c r="E154" s="109"/>
      <c r="F154" s="109"/>
      <c r="G154" s="109"/>
      <c r="H154" s="109"/>
      <c r="I154" s="153"/>
      <c r="J154" s="111" t="s">
        <v>72</v>
      </c>
      <c r="K154" s="111"/>
      <c r="L154" s="111"/>
      <c r="M154" s="111"/>
      <c r="N154" s="111"/>
      <c r="O154" s="111"/>
      <c r="P154" s="111"/>
      <c r="Q154" s="111"/>
      <c r="R154" s="111"/>
      <c r="S154" s="111"/>
      <c r="T154" s="111"/>
      <c r="U154" s="109"/>
      <c r="Z154" s="152"/>
    </row>
    <row r="155" spans="1:26" ht="20.100000000000001" customHeight="1" x14ac:dyDescent="0.15">
      <c r="A155" s="83">
        <f>IFERROR(IF(AND($I153="する",OR(TRIM($I155)="", NOT(OR(IFERROR(SEARCH(" ",$I155),0)&gt;0, IFERROR(SEARCH("　",$I155),0)&gt;0)))),1001,0),3)</f>
        <v>0</v>
      </c>
      <c r="B155" s="83"/>
      <c r="C155" s="103"/>
      <c r="D155" s="104">
        <v>2</v>
      </c>
      <c r="E155" s="78" t="s">
        <v>110</v>
      </c>
      <c r="I155" s="15"/>
      <c r="J155" s="15"/>
      <c r="K155" s="15"/>
      <c r="L155" s="15"/>
      <c r="M155" s="15"/>
      <c r="N155" s="15"/>
      <c r="O155" s="15"/>
      <c r="P155" s="15"/>
      <c r="Q155" s="15"/>
      <c r="R155" s="15"/>
      <c r="S155" s="15"/>
      <c r="T155" s="15"/>
      <c r="U155" s="15"/>
      <c r="V155" s="15"/>
      <c r="W155" s="15"/>
      <c r="X155" s="15"/>
      <c r="Y155" s="15"/>
      <c r="Z155" s="108"/>
    </row>
    <row r="156" spans="1:26" ht="20.100000000000001" customHeight="1" x14ac:dyDescent="0.15">
      <c r="A156" s="83"/>
      <c r="B156" s="83"/>
      <c r="C156" s="103"/>
      <c r="D156" s="104"/>
      <c r="E156" s="109"/>
      <c r="F156" s="109"/>
      <c r="G156" s="109"/>
      <c r="H156" s="109"/>
      <c r="I156" s="115"/>
      <c r="J156" s="111" t="s">
        <v>102</v>
      </c>
      <c r="K156" s="111"/>
      <c r="L156" s="111"/>
      <c r="M156" s="111"/>
      <c r="N156" s="111"/>
      <c r="O156" s="111"/>
      <c r="P156" s="111"/>
      <c r="Q156" s="111"/>
      <c r="R156" s="111"/>
      <c r="S156" s="111"/>
      <c r="T156" s="111"/>
      <c r="U156" s="111"/>
      <c r="V156" s="111"/>
      <c r="W156" s="111"/>
      <c r="X156" s="111"/>
      <c r="Y156" s="111"/>
      <c r="Z156" s="108"/>
    </row>
    <row r="157" spans="1:26" ht="20.100000000000001" customHeight="1" x14ac:dyDescent="0.15">
      <c r="A157" s="83">
        <f>IFERROR(IF(AND($I153="する",OR(TRIM($I157)="", NOT(OR(IFERROR(SEARCH(" ",$I157),0)&gt;0, IFERROR(SEARCH("　",$I157),0)&gt;0)))),1001,0),3)</f>
        <v>0</v>
      </c>
      <c r="B157" s="83"/>
      <c r="C157" s="103"/>
      <c r="D157" s="104">
        <v>3</v>
      </c>
      <c r="E157" s="78" t="s">
        <v>111</v>
      </c>
      <c r="I157" s="15"/>
      <c r="J157" s="15"/>
      <c r="K157" s="15"/>
      <c r="L157" s="15"/>
      <c r="M157" s="15"/>
      <c r="N157" s="15"/>
      <c r="O157" s="15"/>
      <c r="P157" s="15"/>
      <c r="Q157" s="15"/>
      <c r="R157" s="15"/>
      <c r="S157" s="15"/>
      <c r="T157" s="15"/>
      <c r="U157" s="15"/>
      <c r="V157" s="15"/>
      <c r="W157" s="15"/>
      <c r="X157" s="15"/>
      <c r="Y157" s="15"/>
      <c r="Z157" s="108"/>
    </row>
    <row r="158" spans="1:26" ht="20.100000000000001" customHeight="1" x14ac:dyDescent="0.15">
      <c r="A158" s="83"/>
      <c r="B158" s="83"/>
      <c r="C158" s="112"/>
      <c r="D158" s="109"/>
      <c r="E158" s="109"/>
      <c r="F158" s="109"/>
      <c r="G158" s="109"/>
      <c r="H158" s="109"/>
      <c r="I158" s="115"/>
      <c r="J158" s="111" t="s">
        <v>5</v>
      </c>
      <c r="K158" s="111"/>
      <c r="L158" s="111"/>
      <c r="M158" s="111"/>
      <c r="N158" s="111"/>
      <c r="O158" s="111"/>
      <c r="P158" s="111"/>
      <c r="Q158" s="111"/>
      <c r="R158" s="111"/>
      <c r="S158" s="111"/>
      <c r="T158" s="111"/>
      <c r="U158" s="111"/>
      <c r="V158" s="111"/>
      <c r="W158" s="111"/>
      <c r="X158" s="111"/>
      <c r="Y158" s="111"/>
      <c r="Z158" s="108"/>
    </row>
    <row r="159" spans="1:26" ht="20.100000000000001" customHeight="1" x14ac:dyDescent="0.15">
      <c r="A159" s="83">
        <f>IFERROR(IF(AND($I153="する",OR(TRIM($I159)="", LEN($I159)&lt;&gt;8, NOT(ISNUMBER(VALUE($I159))), IFERROR(SEARCH("-", $I159),0)&gt;0)),1001,0),3)</f>
        <v>0</v>
      </c>
      <c r="B159" s="83"/>
      <c r="C159" s="103"/>
      <c r="D159" s="104">
        <v>4</v>
      </c>
      <c r="E159" s="78" t="s">
        <v>83</v>
      </c>
      <c r="I159" s="15"/>
      <c r="J159" s="15"/>
      <c r="K159" s="15"/>
      <c r="L159" s="15"/>
      <c r="M159" s="15"/>
      <c r="N159" s="109"/>
      <c r="O159" s="109"/>
      <c r="P159" s="109"/>
      <c r="Q159" s="109"/>
      <c r="R159" s="109"/>
      <c r="S159" s="109"/>
      <c r="T159" s="109"/>
      <c r="U159" s="109"/>
      <c r="V159" s="109"/>
      <c r="W159" s="109"/>
      <c r="X159" s="109"/>
      <c r="Y159" s="109"/>
      <c r="Z159" s="108"/>
    </row>
    <row r="160" spans="1:26" ht="20.100000000000001" customHeight="1" x14ac:dyDescent="0.15">
      <c r="A160" s="83"/>
      <c r="B160" s="83"/>
      <c r="C160" s="112"/>
      <c r="D160" s="109"/>
      <c r="E160" s="109"/>
      <c r="F160" s="109"/>
      <c r="G160" s="109"/>
      <c r="H160" s="109"/>
      <c r="I160" s="106"/>
      <c r="J160" s="111" t="s">
        <v>115</v>
      </c>
      <c r="K160" s="110"/>
      <c r="L160" s="110"/>
      <c r="M160" s="110"/>
      <c r="N160" s="110"/>
      <c r="O160" s="110"/>
      <c r="P160" s="110"/>
      <c r="Q160" s="110"/>
      <c r="R160" s="110"/>
      <c r="S160" s="110"/>
      <c r="T160" s="110"/>
      <c r="U160" s="110"/>
      <c r="V160" s="110"/>
      <c r="W160" s="110"/>
      <c r="X160" s="110"/>
      <c r="Y160" s="110"/>
      <c r="Z160" s="108"/>
    </row>
    <row r="161" spans="1:27" ht="20.100000000000001" customHeight="1" x14ac:dyDescent="0.15">
      <c r="A161" s="83">
        <f>IFERROR(IF(AND($I153="する",TRIM($I161)=""),1001,0),3)</f>
        <v>0</v>
      </c>
      <c r="B161" s="83"/>
      <c r="C161" s="103"/>
      <c r="D161" s="104">
        <v>5</v>
      </c>
      <c r="E161" s="78" t="s">
        <v>0</v>
      </c>
      <c r="I161" s="36"/>
      <c r="J161" s="37"/>
      <c r="K161" s="37"/>
      <c r="L161" s="37"/>
      <c r="M161" s="37"/>
      <c r="N161" s="109"/>
      <c r="O161" s="109"/>
      <c r="P161" s="109"/>
      <c r="Q161" s="109"/>
      <c r="R161" s="109"/>
      <c r="S161" s="109"/>
      <c r="T161" s="109"/>
      <c r="U161" s="109"/>
      <c r="V161" s="109"/>
      <c r="W161" s="109"/>
      <c r="X161" s="109"/>
      <c r="Y161" s="109"/>
      <c r="Z161" s="108"/>
    </row>
    <row r="162" spans="1:27" ht="20.100000000000001" customHeight="1" x14ac:dyDescent="0.15">
      <c r="A162" s="83"/>
      <c r="B162" s="83"/>
      <c r="C162" s="103"/>
      <c r="D162" s="104"/>
      <c r="E162" s="109"/>
      <c r="F162" s="109"/>
      <c r="G162" s="109"/>
      <c r="H162" s="109"/>
      <c r="I162" s="106"/>
      <c r="J162" s="111" t="s">
        <v>127</v>
      </c>
      <c r="K162" s="110"/>
      <c r="L162" s="110"/>
      <c r="M162" s="110"/>
      <c r="N162" s="110"/>
      <c r="O162" s="110"/>
      <c r="P162" s="110"/>
      <c r="Q162" s="110"/>
      <c r="R162" s="110"/>
      <c r="S162" s="110"/>
      <c r="T162" s="110"/>
      <c r="U162" s="110"/>
      <c r="V162" s="110"/>
      <c r="W162" s="110"/>
      <c r="X162" s="110"/>
      <c r="Y162" s="110"/>
      <c r="Z162" s="108"/>
    </row>
    <row r="163" spans="1:27" ht="20.100000000000001" customHeight="1" x14ac:dyDescent="0.15">
      <c r="A163" s="83">
        <f>IFERROR(IF(AND($I153="する",AND($I163&lt;&gt;"", OR(ISERROR(FIND("@"&amp;LEFT($I163,3)&amp;"@", 都道府県3))=FALSE, ISERROR(FIND("@"&amp;LEFT($I163,4)&amp;"@",都道府県4))=FALSE))=FALSE),1001,0),3)</f>
        <v>0</v>
      </c>
      <c r="B163" s="83"/>
      <c r="C163" s="103"/>
      <c r="D163" s="104">
        <v>6</v>
      </c>
      <c r="E163" s="78" t="s">
        <v>93</v>
      </c>
      <c r="I163" s="31"/>
      <c r="J163" s="31"/>
      <c r="K163" s="31"/>
      <c r="L163" s="31"/>
      <c r="M163" s="31"/>
      <c r="N163" s="31"/>
      <c r="O163" s="31"/>
      <c r="P163" s="31"/>
      <c r="Q163" s="32"/>
      <c r="R163" s="31"/>
      <c r="S163" s="31"/>
      <c r="T163" s="31"/>
      <c r="U163" s="31"/>
      <c r="V163" s="31"/>
      <c r="W163" s="31"/>
      <c r="X163" s="31"/>
      <c r="Y163" s="31"/>
      <c r="Z163" s="108"/>
    </row>
    <row r="164" spans="1:27" ht="20.100000000000001" customHeight="1" x14ac:dyDescent="0.15">
      <c r="A164" s="83"/>
      <c r="B164" s="83"/>
      <c r="C164" s="103"/>
      <c r="D164" s="104"/>
      <c r="E164" s="109"/>
      <c r="F164" s="109"/>
      <c r="G164" s="109"/>
      <c r="H164" s="109"/>
      <c r="I164" s="106"/>
      <c r="J164" s="111" t="s">
        <v>9</v>
      </c>
      <c r="K164" s="110"/>
      <c r="L164" s="110"/>
      <c r="M164" s="110"/>
      <c r="N164" s="110"/>
      <c r="O164" s="110"/>
      <c r="P164" s="110"/>
      <c r="Q164" s="110"/>
      <c r="R164" s="110"/>
      <c r="S164" s="110"/>
      <c r="T164" s="110"/>
      <c r="U164" s="110"/>
      <c r="V164" s="110"/>
      <c r="W164" s="110"/>
      <c r="X164" s="110"/>
      <c r="Y164" s="110"/>
      <c r="Z164" s="108"/>
    </row>
    <row r="165" spans="1:27" ht="20.100000000000001" customHeight="1" x14ac:dyDescent="0.15">
      <c r="A165" s="83">
        <f>IFERROR(IF(AND($I153="する",NOT(AND(TRIM($I165)&lt;&gt;"",ISNUMBER(VALUE(SUBSTITUTE($I165,"-",""))),IFERROR(SEARCH("-",$I165),0)&gt;0))),1001,0),3)</f>
        <v>0</v>
      </c>
      <c r="B165" s="83"/>
      <c r="C165" s="103"/>
      <c r="D165" s="104">
        <v>7</v>
      </c>
      <c r="E165" s="78" t="s">
        <v>3</v>
      </c>
      <c r="I165" s="15"/>
      <c r="J165" s="15"/>
      <c r="K165" s="15"/>
      <c r="L165" s="15"/>
      <c r="M165" s="15"/>
      <c r="Y165" s="110"/>
      <c r="Z165" s="108"/>
    </row>
    <row r="166" spans="1:27" ht="20.100000000000001" customHeight="1" x14ac:dyDescent="0.15">
      <c r="A166" s="83"/>
      <c r="B166" s="83"/>
      <c r="C166" s="112"/>
      <c r="D166" s="109"/>
      <c r="E166" s="109"/>
      <c r="F166" s="109"/>
      <c r="G166" s="109"/>
      <c r="H166" s="109"/>
      <c r="I166" s="106"/>
      <c r="J166" s="111" t="s">
        <v>103</v>
      </c>
      <c r="K166" s="110"/>
      <c r="L166" s="110"/>
      <c r="M166" s="110"/>
      <c r="N166" s="110"/>
      <c r="O166" s="110"/>
      <c r="P166" s="110"/>
      <c r="Q166" s="110"/>
      <c r="R166" s="110"/>
      <c r="S166" s="110"/>
      <c r="T166" s="110"/>
      <c r="U166" s="110"/>
      <c r="V166" s="110"/>
      <c r="W166" s="110"/>
      <c r="X166" s="110"/>
      <c r="Y166" s="110"/>
      <c r="Z166" s="108"/>
    </row>
    <row r="167" spans="1:27" ht="20.100000000000001" customHeight="1" x14ac:dyDescent="0.15">
      <c r="A167" s="83">
        <f>IFERROR(IF(AND($I153="する",AND(TRIM($I167)&lt;&gt;"",NOT(AND(ISNUMBER(VALUE(SUBSTITUTE($I167,"-",""))),IFERROR(SEARCH("-",$I167),0)&gt;0)))),1001,0),3)</f>
        <v>0</v>
      </c>
      <c r="B167" s="83"/>
      <c r="C167" s="103"/>
      <c r="D167" s="104">
        <v>8</v>
      </c>
      <c r="E167" s="78" t="s">
        <v>4</v>
      </c>
      <c r="I167" s="15"/>
      <c r="J167" s="15"/>
      <c r="K167" s="15"/>
      <c r="L167" s="15"/>
      <c r="M167" s="15"/>
      <c r="N167" s="110"/>
      <c r="O167" s="110"/>
      <c r="P167" s="110"/>
      <c r="Q167" s="110"/>
      <c r="R167" s="110"/>
      <c r="S167" s="110"/>
      <c r="T167" s="110"/>
      <c r="U167" s="110"/>
      <c r="V167" s="110"/>
      <c r="W167" s="110"/>
      <c r="X167" s="110"/>
      <c r="Y167" s="110"/>
      <c r="Z167" s="108"/>
    </row>
    <row r="168" spans="1:27" ht="20.100000000000001" customHeight="1" x14ac:dyDescent="0.15">
      <c r="A168" s="83"/>
      <c r="B168" s="83"/>
      <c r="C168" s="112"/>
      <c r="D168" s="109"/>
      <c r="E168" s="109"/>
      <c r="F168" s="109"/>
      <c r="G168" s="109"/>
      <c r="H168" s="109"/>
      <c r="I168" s="106"/>
      <c r="J168" s="111" t="s">
        <v>103</v>
      </c>
      <c r="K168" s="110"/>
      <c r="L168" s="110"/>
      <c r="M168" s="110"/>
      <c r="N168" s="110"/>
      <c r="O168" s="110"/>
      <c r="P168" s="110"/>
      <c r="Q168" s="110"/>
      <c r="R168" s="110"/>
      <c r="S168" s="110"/>
      <c r="T168" s="110"/>
      <c r="U168" s="110"/>
      <c r="V168" s="110"/>
      <c r="W168" s="110"/>
      <c r="X168" s="110"/>
      <c r="Y168" s="110"/>
      <c r="Z168" s="108"/>
    </row>
    <row r="169" spans="1:27" ht="20.100000000000001" customHeight="1" x14ac:dyDescent="0.15">
      <c r="A169" s="83">
        <f>IFERROR(IF(AND($I153="する",AND(TRIM($I169)&lt;&gt;"", NOT(IFERROR(SEARCH("@",$I169),0)&gt;0))),1001,0),3)</f>
        <v>0</v>
      </c>
      <c r="B169" s="83"/>
      <c r="C169" s="103"/>
      <c r="D169" s="104">
        <v>9</v>
      </c>
      <c r="E169" s="78" t="s">
        <v>94</v>
      </c>
      <c r="I169" s="15"/>
      <c r="J169" s="15"/>
      <c r="K169" s="15"/>
      <c r="L169" s="15"/>
      <c r="M169" s="15"/>
      <c r="N169" s="15"/>
      <c r="O169" s="15"/>
      <c r="P169" s="15"/>
      <c r="Q169" s="34"/>
      <c r="R169" s="15"/>
      <c r="S169" s="15"/>
      <c r="T169" s="15"/>
      <c r="U169" s="15"/>
      <c r="V169" s="15"/>
      <c r="W169" s="15"/>
      <c r="X169" s="15"/>
      <c r="Y169" s="15"/>
      <c r="Z169" s="108"/>
    </row>
    <row r="170" spans="1:27" ht="20.100000000000001" customHeight="1" x14ac:dyDescent="0.15">
      <c r="A170" s="83"/>
      <c r="B170" s="83"/>
      <c r="C170" s="112"/>
      <c r="D170" s="109"/>
      <c r="E170" s="109"/>
      <c r="F170" s="109"/>
      <c r="G170" s="109"/>
      <c r="H170" s="109"/>
      <c r="I170" s="106"/>
      <c r="J170" s="117" t="s">
        <v>125</v>
      </c>
      <c r="K170" s="134"/>
      <c r="L170" s="110"/>
      <c r="M170" s="110"/>
      <c r="N170" s="110"/>
      <c r="O170" s="110"/>
      <c r="P170" s="110"/>
      <c r="Q170" s="135"/>
      <c r="R170" s="110"/>
      <c r="S170" s="110"/>
      <c r="T170" s="110"/>
      <c r="U170" s="110"/>
      <c r="V170" s="110"/>
      <c r="W170" s="110"/>
      <c r="X170" s="110"/>
      <c r="Y170" s="110"/>
      <c r="Z170" s="108"/>
    </row>
    <row r="171" spans="1:27" ht="20.100000000000001" customHeight="1" x14ac:dyDescent="0.15">
      <c r="A171" s="83"/>
      <c r="B171" s="83"/>
      <c r="C171" s="123"/>
      <c r="D171" s="124"/>
      <c r="E171" s="124"/>
      <c r="F171" s="124"/>
      <c r="G171" s="124"/>
      <c r="H171" s="124"/>
      <c r="I171" s="125"/>
      <c r="J171" s="125"/>
      <c r="K171" s="126"/>
      <c r="L171" s="125"/>
      <c r="M171" s="125"/>
      <c r="N171" s="125"/>
      <c r="O171" s="125"/>
      <c r="P171" s="125"/>
      <c r="Q171" s="125"/>
      <c r="R171" s="125"/>
      <c r="S171" s="125"/>
      <c r="T171" s="125"/>
      <c r="U171" s="125"/>
      <c r="V171" s="125"/>
      <c r="W171" s="125"/>
      <c r="X171" s="125"/>
      <c r="Y171" s="154"/>
      <c r="Z171" s="127"/>
      <c r="AA171" s="141"/>
    </row>
    <row r="172" spans="1:27" ht="20.100000000000001" customHeight="1" x14ac:dyDescent="0.15">
      <c r="A172" s="83"/>
      <c r="B172" s="83"/>
      <c r="C172" s="109"/>
      <c r="D172" s="109"/>
      <c r="E172" s="109"/>
      <c r="F172" s="109"/>
      <c r="G172" s="109"/>
      <c r="H172" s="109"/>
      <c r="I172" s="129"/>
      <c r="J172" s="129"/>
      <c r="K172" s="129"/>
      <c r="L172" s="129"/>
      <c r="M172" s="129"/>
      <c r="N172" s="129"/>
      <c r="O172" s="129"/>
      <c r="P172" s="129"/>
      <c r="Q172" s="129"/>
      <c r="R172" s="129"/>
      <c r="S172" s="129"/>
      <c r="T172" s="129"/>
      <c r="U172" s="129"/>
      <c r="V172" s="129"/>
      <c r="W172" s="129"/>
      <c r="X172" s="129"/>
      <c r="Y172" s="155"/>
      <c r="Z172" s="109"/>
      <c r="AA172" s="141"/>
    </row>
    <row r="173" spans="1:27" ht="20.100000000000001" customHeight="1" x14ac:dyDescent="0.15">
      <c r="A173" s="83"/>
      <c r="B173" s="83"/>
      <c r="C173" s="109"/>
      <c r="D173" s="109"/>
      <c r="E173" s="109"/>
      <c r="F173" s="109"/>
      <c r="G173" s="109"/>
      <c r="H173" s="109"/>
      <c r="I173" s="109"/>
      <c r="J173" s="129"/>
      <c r="K173" s="140"/>
      <c r="L173" s="109"/>
      <c r="M173" s="109"/>
      <c r="N173" s="109"/>
      <c r="O173" s="109"/>
      <c r="P173" s="109"/>
      <c r="Q173" s="109"/>
      <c r="R173" s="109"/>
      <c r="S173" s="109"/>
      <c r="T173" s="109"/>
      <c r="U173" s="109"/>
      <c r="V173" s="109"/>
      <c r="W173" s="109"/>
      <c r="X173" s="109"/>
      <c r="Y173" s="109"/>
      <c r="Z173" s="109"/>
    </row>
    <row r="174" spans="1:27" ht="20.100000000000001" customHeight="1" x14ac:dyDescent="0.15">
      <c r="A174" s="83"/>
      <c r="B174" s="83"/>
      <c r="C174" s="96" t="s">
        <v>15</v>
      </c>
      <c r="D174" s="97"/>
      <c r="E174" s="97"/>
      <c r="F174" s="97"/>
      <c r="G174" s="97"/>
      <c r="H174" s="98"/>
      <c r="I174" s="156"/>
      <c r="J174" s="157"/>
      <c r="K174" s="157"/>
      <c r="L174" s="157"/>
    </row>
    <row r="175" spans="1:27" ht="20.100000000000001" customHeight="1" x14ac:dyDescent="0.15">
      <c r="A175" s="83"/>
      <c r="B175" s="83"/>
      <c r="C175" s="99"/>
      <c r="D175" s="131"/>
      <c r="E175" s="131"/>
      <c r="F175" s="131"/>
      <c r="G175" s="131"/>
      <c r="H175" s="131"/>
      <c r="I175" s="131"/>
      <c r="J175" s="131"/>
      <c r="K175" s="131"/>
      <c r="L175" s="131"/>
      <c r="M175" s="101"/>
      <c r="N175" s="101"/>
      <c r="O175" s="101"/>
      <c r="P175" s="101"/>
      <c r="Q175" s="158"/>
      <c r="R175" s="101"/>
      <c r="S175" s="101"/>
      <c r="T175" s="101"/>
      <c r="U175" s="101"/>
      <c r="V175" s="101"/>
      <c r="W175" s="101"/>
      <c r="X175" s="101"/>
      <c r="Y175" s="158"/>
      <c r="Z175" s="159"/>
    </row>
    <row r="176" spans="1:27" ht="20.100000000000001" customHeight="1" x14ac:dyDescent="0.15">
      <c r="A176" s="160"/>
      <c r="B176" s="83"/>
      <c r="C176" s="99"/>
      <c r="D176" s="104">
        <v>1</v>
      </c>
      <c r="E176" s="78" t="s">
        <v>123</v>
      </c>
      <c r="I176" s="14"/>
      <c r="J176" s="45"/>
      <c r="K176" s="45"/>
      <c r="L176" s="45"/>
      <c r="M176" s="45"/>
      <c r="N176" s="161"/>
      <c r="O176" s="161"/>
      <c r="P176" s="161"/>
      <c r="Q176" s="161"/>
      <c r="R176" s="161"/>
      <c r="S176" s="161"/>
      <c r="T176" s="161"/>
      <c r="U176" s="161"/>
      <c r="V176" s="109"/>
      <c r="W176" s="109"/>
      <c r="Z176" s="152"/>
    </row>
    <row r="177" spans="1:26" ht="30" customHeight="1" x14ac:dyDescent="0.15">
      <c r="A177" s="160"/>
      <c r="B177" s="83"/>
      <c r="C177" s="99"/>
      <c r="D177" s="162"/>
      <c r="E177" s="163" t="s">
        <v>124</v>
      </c>
      <c r="F177" s="163"/>
      <c r="G177" s="163"/>
      <c r="H177" s="161"/>
      <c r="I177" s="164"/>
      <c r="J177" s="132" t="str">
        <f>日付例&amp;"　事業協同組合、企業組合、協業組合等で官公需適格組合証明を受けている場合は取得年月日を入力してください。"</f>
        <v>例)2026/4/1、R8/4/1　事業協同組合、企業組合、協業組合等で官公需適格組合証明を受けている場合は取得年月日を入力してください。</v>
      </c>
      <c r="K177" s="132"/>
      <c r="L177" s="132"/>
      <c r="M177" s="132"/>
      <c r="N177" s="132"/>
      <c r="O177" s="132"/>
      <c r="P177" s="132"/>
      <c r="Q177" s="132"/>
      <c r="R177" s="132"/>
      <c r="S177" s="132"/>
      <c r="T177" s="132"/>
      <c r="U177" s="132"/>
      <c r="V177" s="132"/>
      <c r="W177" s="132"/>
      <c r="X177" s="132"/>
      <c r="Y177" s="132"/>
      <c r="Z177" s="152"/>
    </row>
    <row r="178" spans="1:26" ht="20.100000000000001" customHeight="1" x14ac:dyDescent="0.15">
      <c r="A178" s="160"/>
      <c r="B178" s="83"/>
      <c r="C178" s="99"/>
      <c r="D178" s="104">
        <v>2</v>
      </c>
      <c r="E178" s="78" t="s">
        <v>84</v>
      </c>
      <c r="I178" s="15"/>
      <c r="J178" s="45"/>
      <c r="K178" s="45"/>
      <c r="L178" s="45"/>
      <c r="M178" s="45"/>
      <c r="N178" s="161"/>
      <c r="O178" s="161"/>
      <c r="P178" s="140"/>
      <c r="Q178" s="161"/>
      <c r="R178" s="161"/>
      <c r="S178" s="161"/>
      <c r="T178" s="161"/>
      <c r="U178" s="161"/>
      <c r="V178" s="109"/>
      <c r="W178" s="109"/>
      <c r="Z178" s="152"/>
    </row>
    <row r="179" spans="1:26" ht="20.100000000000001" customHeight="1" x14ac:dyDescent="0.15">
      <c r="A179" s="160"/>
      <c r="B179" s="83"/>
      <c r="C179" s="99"/>
      <c r="D179" s="162"/>
      <c r="E179" s="163"/>
      <c r="F179" s="163"/>
      <c r="G179" s="163"/>
      <c r="H179" s="161"/>
      <c r="I179" s="164"/>
      <c r="J179" s="165" t="s">
        <v>131</v>
      </c>
      <c r="K179" s="165"/>
      <c r="L179" s="165"/>
      <c r="M179" s="165"/>
      <c r="N179" s="165"/>
      <c r="O179" s="165"/>
      <c r="P179" s="165"/>
      <c r="Q179" s="165"/>
      <c r="R179" s="165"/>
      <c r="S179" s="165"/>
      <c r="T179" s="165"/>
      <c r="U179" s="165"/>
      <c r="V179" s="165"/>
      <c r="W179" s="165"/>
      <c r="X179" s="165"/>
      <c r="Y179" s="165"/>
      <c r="Z179" s="152"/>
    </row>
    <row r="180" spans="1:26" ht="20.100000000000001" customHeight="1" x14ac:dyDescent="0.15">
      <c r="A180" s="83"/>
      <c r="B180" s="83"/>
      <c r="C180" s="103"/>
      <c r="D180" s="104">
        <v>3</v>
      </c>
      <c r="E180" s="109" t="s">
        <v>74</v>
      </c>
      <c r="F180" s="109"/>
      <c r="P180" s="166"/>
      <c r="Q180" s="167"/>
      <c r="R180" s="167"/>
      <c r="S180" s="167"/>
      <c r="T180" s="167"/>
      <c r="U180" s="167"/>
      <c r="V180" s="167"/>
      <c r="W180" s="167"/>
      <c r="X180" s="167"/>
      <c r="Y180" s="167"/>
      <c r="Z180" s="108"/>
    </row>
    <row r="181" spans="1:26" ht="45" customHeight="1" x14ac:dyDescent="0.15">
      <c r="A181" s="83"/>
      <c r="B181" s="83"/>
      <c r="C181" s="103"/>
      <c r="D181" s="104"/>
      <c r="E181" s="168" t="s">
        <v>97</v>
      </c>
      <c r="F181" s="168"/>
      <c r="G181" s="168"/>
      <c r="H181" s="168"/>
      <c r="I181" s="168"/>
      <c r="J181" s="168"/>
      <c r="K181" s="168"/>
      <c r="L181" s="168"/>
      <c r="M181" s="168"/>
      <c r="N181" s="168"/>
      <c r="O181" s="168"/>
      <c r="P181" s="168"/>
      <c r="Q181" s="168"/>
      <c r="R181" s="168"/>
      <c r="S181" s="168"/>
      <c r="T181" s="168"/>
      <c r="U181" s="168"/>
      <c r="V181" s="168"/>
      <c r="W181" s="168"/>
      <c r="X181" s="168"/>
      <c r="Y181" s="168"/>
      <c r="Z181" s="108"/>
    </row>
    <row r="182" spans="1:26" ht="20.100000000000001" customHeight="1" x14ac:dyDescent="0.15">
      <c r="A182" s="83">
        <f>IFERROR(IF(COUNTIF($K183:$K186,"○")&gt;1,1001,0),3)</f>
        <v>0</v>
      </c>
      <c r="B182" s="349"/>
      <c r="C182" s="103"/>
      <c r="D182" s="104"/>
      <c r="E182" s="169" t="s">
        <v>75</v>
      </c>
      <c r="F182" s="170"/>
      <c r="G182" s="170"/>
      <c r="H182" s="170"/>
      <c r="I182" s="170"/>
      <c r="J182" s="171"/>
      <c r="K182" s="172" t="s">
        <v>76</v>
      </c>
      <c r="L182" s="173"/>
      <c r="M182" s="174"/>
      <c r="N182" s="175" t="s">
        <v>77</v>
      </c>
      <c r="O182" s="176"/>
      <c r="P182" s="176"/>
      <c r="Q182" s="176"/>
      <c r="R182" s="176"/>
      <c r="S182" s="176"/>
      <c r="T182" s="176"/>
      <c r="U182" s="176"/>
      <c r="V182" s="177"/>
      <c r="W182" s="178" t="s">
        <v>218</v>
      </c>
      <c r="X182" s="179"/>
      <c r="Y182" s="180"/>
      <c r="Z182" s="108"/>
    </row>
    <row r="183" spans="1:26" ht="20.100000000000001" customHeight="1" x14ac:dyDescent="0.15">
      <c r="A183" s="83"/>
      <c r="B183" s="83"/>
      <c r="C183" s="103"/>
      <c r="D183" s="181"/>
      <c r="E183" s="182" t="s">
        <v>78</v>
      </c>
      <c r="F183" s="183"/>
      <c r="G183" s="183"/>
      <c r="H183" s="183"/>
      <c r="I183" s="183"/>
      <c r="J183" s="184"/>
      <c r="K183" s="52"/>
      <c r="L183" s="53"/>
      <c r="M183" s="54"/>
      <c r="N183" s="185"/>
      <c r="O183" s="186"/>
      <c r="P183" s="186"/>
      <c r="Q183" s="186"/>
      <c r="R183" s="186"/>
      <c r="S183" s="186"/>
      <c r="T183" s="186"/>
      <c r="U183" s="186"/>
      <c r="V183" s="187"/>
      <c r="W183" s="188"/>
      <c r="X183" s="189"/>
      <c r="Y183" s="190"/>
      <c r="Z183" s="108"/>
    </row>
    <row r="184" spans="1:26" ht="20.100000000000001" customHeight="1" x14ac:dyDescent="0.15">
      <c r="A184" s="83">
        <f>IFERROR(IF(AND($K184="○",TRIM($N184)=""),1001,0),3)</f>
        <v>0</v>
      </c>
      <c r="B184" s="83"/>
      <c r="C184" s="103"/>
      <c r="D184" s="181"/>
      <c r="E184" s="191" t="s">
        <v>79</v>
      </c>
      <c r="F184" s="192"/>
      <c r="G184" s="192"/>
      <c r="H184" s="192"/>
      <c r="I184" s="192"/>
      <c r="J184" s="193"/>
      <c r="K184" s="49"/>
      <c r="L184" s="50"/>
      <c r="M184" s="51"/>
      <c r="N184" s="56"/>
      <c r="O184" s="57"/>
      <c r="P184" s="57"/>
      <c r="Q184" s="57"/>
      <c r="R184" s="57"/>
      <c r="S184" s="57"/>
      <c r="T184" s="57"/>
      <c r="U184" s="57"/>
      <c r="V184" s="58"/>
      <c r="W184" s="194"/>
      <c r="X184" s="195"/>
      <c r="Y184" s="196"/>
      <c r="Z184" s="108"/>
    </row>
    <row r="185" spans="1:26" ht="20.100000000000001" customHeight="1" x14ac:dyDescent="0.15">
      <c r="A185" s="83">
        <f>IFERROR(IF(AND($K185="○",TRIM($N185)=""),1001,0),3)</f>
        <v>0</v>
      </c>
      <c r="B185" s="83"/>
      <c r="C185" s="103"/>
      <c r="D185" s="181"/>
      <c r="E185" s="191" t="s">
        <v>80</v>
      </c>
      <c r="F185" s="192"/>
      <c r="G185" s="192"/>
      <c r="H185" s="192"/>
      <c r="I185" s="192"/>
      <c r="J185" s="193"/>
      <c r="K185" s="49"/>
      <c r="L185" s="50"/>
      <c r="M185" s="51"/>
      <c r="N185" s="56"/>
      <c r="O185" s="57"/>
      <c r="P185" s="57"/>
      <c r="Q185" s="57"/>
      <c r="R185" s="57"/>
      <c r="S185" s="57"/>
      <c r="T185" s="57"/>
      <c r="U185" s="57"/>
      <c r="V185" s="58"/>
      <c r="W185" s="197">
        <v>100</v>
      </c>
      <c r="X185" s="198"/>
      <c r="Y185" s="199" t="s">
        <v>96</v>
      </c>
      <c r="Z185" s="108"/>
    </row>
    <row r="186" spans="1:26" ht="20.100000000000001" customHeight="1" x14ac:dyDescent="0.15">
      <c r="A186" s="83">
        <f>IFERROR(IF(AND($K186="○",OR(TRIM($N186)="",TRIM($W186)="")),1001,0),3)</f>
        <v>0</v>
      </c>
      <c r="B186" s="83"/>
      <c r="C186" s="103"/>
      <c r="D186" s="181"/>
      <c r="E186" s="200" t="s">
        <v>81</v>
      </c>
      <c r="F186" s="201"/>
      <c r="G186" s="201"/>
      <c r="H186" s="201"/>
      <c r="I186" s="201"/>
      <c r="J186" s="202"/>
      <c r="K186" s="59"/>
      <c r="L186" s="60"/>
      <c r="M186" s="61"/>
      <c r="N186" s="56"/>
      <c r="O186" s="65"/>
      <c r="P186" s="66"/>
      <c r="Q186" s="65"/>
      <c r="R186" s="65"/>
      <c r="S186" s="65"/>
      <c r="T186" s="65"/>
      <c r="U186" s="65"/>
      <c r="V186" s="67"/>
      <c r="W186" s="46"/>
      <c r="X186" s="47"/>
      <c r="Y186" s="203" t="s">
        <v>96</v>
      </c>
      <c r="Z186" s="108"/>
    </row>
    <row r="187" spans="1:26" ht="20.100000000000001" customHeight="1" x14ac:dyDescent="0.15">
      <c r="A187" s="83"/>
      <c r="B187" s="83"/>
      <c r="C187" s="103"/>
      <c r="D187" s="181"/>
      <c r="E187" s="204"/>
      <c r="F187" s="205"/>
      <c r="G187" s="205"/>
      <c r="H187" s="205"/>
      <c r="I187" s="205"/>
      <c r="J187" s="206"/>
      <c r="K187" s="62"/>
      <c r="L187" s="63"/>
      <c r="M187" s="64"/>
      <c r="N187" s="19"/>
      <c r="O187" s="20"/>
      <c r="P187" s="21"/>
      <c r="Q187" s="20"/>
      <c r="R187" s="20"/>
      <c r="S187" s="20"/>
      <c r="T187" s="20"/>
      <c r="U187" s="20"/>
      <c r="V187" s="22"/>
      <c r="W187" s="39"/>
      <c r="X187" s="40"/>
      <c r="Y187" s="207" t="s">
        <v>96</v>
      </c>
      <c r="Z187" s="108"/>
    </row>
    <row r="188" spans="1:26" ht="20.100000000000001" customHeight="1" x14ac:dyDescent="0.15">
      <c r="A188" s="83"/>
      <c r="B188" s="83"/>
      <c r="C188" s="103"/>
      <c r="D188" s="104"/>
      <c r="E188" s="208"/>
      <c r="F188" s="208"/>
      <c r="G188" s="208"/>
      <c r="H188" s="208"/>
      <c r="I188" s="208"/>
      <c r="J188" s="208"/>
      <c r="K188" s="110"/>
      <c r="L188" s="110"/>
      <c r="M188" s="110"/>
      <c r="N188" s="110"/>
      <c r="O188" s="110"/>
      <c r="P188" s="110"/>
      <c r="Q188" s="110"/>
      <c r="R188" s="110"/>
      <c r="S188" s="110"/>
      <c r="T188" s="110"/>
      <c r="U188" s="110"/>
      <c r="V188" s="110"/>
      <c r="W188" s="110"/>
      <c r="X188" s="110"/>
      <c r="Y188" s="110"/>
      <c r="Z188" s="108"/>
    </row>
    <row r="189" spans="1:26" ht="20.100000000000001" customHeight="1" x14ac:dyDescent="0.15">
      <c r="A189" s="83">
        <f>IFERROR(IF(TRIM($I189)="",1001,0),3)</f>
        <v>1001</v>
      </c>
      <c r="B189" s="83"/>
      <c r="C189" s="103"/>
      <c r="D189" s="104">
        <v>4</v>
      </c>
      <c r="E189" s="78" t="s">
        <v>6</v>
      </c>
      <c r="I189" s="24"/>
      <c r="J189" s="24"/>
      <c r="K189" s="24"/>
      <c r="L189" s="24"/>
      <c r="M189" s="24"/>
      <c r="N189" s="109" t="s">
        <v>7</v>
      </c>
      <c r="O189" s="109"/>
      <c r="P189" s="109"/>
      <c r="Q189" s="109"/>
      <c r="R189" s="109"/>
      <c r="S189" s="109"/>
      <c r="T189" s="109"/>
      <c r="U189" s="109"/>
      <c r="V189" s="109"/>
      <c r="W189" s="109"/>
      <c r="X189" s="109"/>
      <c r="Y189" s="109"/>
      <c r="Z189" s="108"/>
    </row>
    <row r="190" spans="1:26" ht="20.100000000000001" customHeight="1" x14ac:dyDescent="0.15">
      <c r="A190" s="83"/>
      <c r="B190" s="83"/>
      <c r="C190" s="112"/>
      <c r="D190" s="109"/>
      <c r="E190" s="109"/>
      <c r="F190" s="109"/>
      <c r="G190" s="109"/>
      <c r="H190" s="109"/>
      <c r="I190" s="106"/>
      <c r="J190" s="111" t="s">
        <v>118</v>
      </c>
      <c r="K190" s="111"/>
      <c r="L190" s="111"/>
      <c r="M190" s="111"/>
      <c r="N190" s="111"/>
      <c r="O190" s="111"/>
      <c r="P190" s="111"/>
      <c r="Q190" s="111"/>
      <c r="R190" s="111"/>
      <c r="S190" s="111"/>
      <c r="T190" s="111"/>
      <c r="U190" s="111"/>
      <c r="V190" s="111"/>
      <c r="W190" s="111"/>
      <c r="X190" s="111"/>
      <c r="Y190" s="111"/>
      <c r="Z190" s="108"/>
    </row>
    <row r="191" spans="1:26" ht="20.100000000000001" customHeight="1" x14ac:dyDescent="0.15">
      <c r="A191" s="83"/>
      <c r="B191" s="83"/>
      <c r="C191" s="103"/>
      <c r="D191" s="104">
        <v>5</v>
      </c>
      <c r="E191" s="78" t="s">
        <v>85</v>
      </c>
      <c r="I191" s="24"/>
      <c r="J191" s="24"/>
      <c r="K191" s="24"/>
      <c r="L191" s="24"/>
      <c r="M191" s="24"/>
      <c r="N191" s="109" t="s">
        <v>7</v>
      </c>
      <c r="O191" s="24"/>
      <c r="P191" s="38"/>
      <c r="Q191" s="38"/>
      <c r="R191" s="109" t="s">
        <v>95</v>
      </c>
      <c r="S191" s="109"/>
      <c r="T191" s="109"/>
      <c r="U191" s="109"/>
      <c r="V191" s="109"/>
      <c r="W191" s="109"/>
      <c r="X191" s="109"/>
      <c r="Y191" s="109"/>
      <c r="Z191" s="108"/>
    </row>
    <row r="192" spans="1:26" ht="20.100000000000001" customHeight="1" x14ac:dyDescent="0.15">
      <c r="A192" s="83"/>
      <c r="B192" s="83"/>
      <c r="C192" s="112"/>
      <c r="D192" s="109"/>
      <c r="E192" s="109"/>
      <c r="F192" s="109"/>
      <c r="G192" s="109"/>
      <c r="H192" s="109"/>
      <c r="I192" s="106"/>
      <c r="J192" s="111" t="s">
        <v>121</v>
      </c>
      <c r="K192" s="111"/>
      <c r="L192" s="111"/>
      <c r="M192" s="111"/>
      <c r="N192" s="111"/>
      <c r="O192" s="111"/>
      <c r="P192" s="111"/>
      <c r="Q192" s="111"/>
      <c r="R192" s="111"/>
      <c r="S192" s="111"/>
      <c r="T192" s="111"/>
      <c r="U192" s="111"/>
      <c r="V192" s="111"/>
      <c r="W192" s="111"/>
      <c r="X192" s="111"/>
      <c r="Y192" s="111"/>
      <c r="Z192" s="108"/>
    </row>
    <row r="193" spans="1:28" ht="20.100000000000001" customHeight="1" x14ac:dyDescent="0.15">
      <c r="A193" s="83"/>
      <c r="B193" s="83"/>
      <c r="C193" s="103"/>
      <c r="D193" s="104">
        <v>6</v>
      </c>
      <c r="E193" s="78" t="s">
        <v>86</v>
      </c>
      <c r="I193" s="14"/>
      <c r="J193" s="23"/>
      <c r="K193" s="23"/>
      <c r="L193" s="23"/>
      <c r="M193" s="23"/>
      <c r="N193" s="109"/>
      <c r="O193" s="109"/>
      <c r="P193" s="109"/>
      <c r="Q193" s="109"/>
      <c r="R193" s="109"/>
      <c r="S193" s="109"/>
      <c r="T193" s="109"/>
      <c r="U193" s="109"/>
      <c r="V193" s="109"/>
      <c r="W193" s="109"/>
      <c r="X193" s="109"/>
      <c r="Y193" s="109"/>
      <c r="Z193" s="108"/>
    </row>
    <row r="194" spans="1:28" ht="20.100000000000001" customHeight="1" x14ac:dyDescent="0.15">
      <c r="A194" s="83"/>
      <c r="B194" s="83"/>
      <c r="C194" s="112"/>
      <c r="D194" s="109"/>
      <c r="E194" s="109"/>
      <c r="F194" s="109"/>
      <c r="G194" s="109"/>
      <c r="H194" s="109"/>
      <c r="I194" s="106"/>
      <c r="J194" s="111" t="str">
        <f>日付例&amp;"　年月日を入力してください。個人の場合や設立日が1900/3/31以前の場合は、入力不要です。"</f>
        <v>例)2026/4/1、R8/4/1　年月日を入力してください。個人の場合や設立日が1900/3/31以前の場合は、入力不要です。</v>
      </c>
      <c r="K194" s="110"/>
      <c r="L194" s="110"/>
      <c r="M194" s="110"/>
      <c r="N194" s="110"/>
      <c r="O194" s="110"/>
      <c r="P194" s="110"/>
      <c r="Q194" s="110"/>
      <c r="R194" s="110"/>
      <c r="S194" s="110"/>
      <c r="T194" s="110"/>
      <c r="U194" s="110"/>
      <c r="V194" s="110"/>
      <c r="W194" s="110"/>
      <c r="X194" s="110"/>
      <c r="Y194" s="110"/>
      <c r="Z194" s="108"/>
    </row>
    <row r="195" spans="1:28" ht="20.100000000000001" customHeight="1" x14ac:dyDescent="0.15">
      <c r="A195" s="83">
        <f>IFERROR(IF($I195="",1001,0),3)</f>
        <v>1001</v>
      </c>
      <c r="B195" s="83"/>
      <c r="C195" s="103"/>
      <c r="D195" s="104">
        <v>7</v>
      </c>
      <c r="E195" s="78" t="s">
        <v>288</v>
      </c>
      <c r="I195" s="55"/>
      <c r="J195" s="55"/>
      <c r="K195" s="55"/>
      <c r="L195" s="55"/>
      <c r="M195" s="55"/>
      <c r="N195" s="109"/>
      <c r="O195" s="109"/>
      <c r="P195" s="109"/>
      <c r="Q195" s="109"/>
      <c r="R195" s="109"/>
      <c r="S195" s="109"/>
      <c r="T195" s="109"/>
      <c r="U195" s="109"/>
      <c r="V195" s="109"/>
      <c r="W195" s="109"/>
      <c r="X195" s="109"/>
      <c r="Z195" s="152"/>
    </row>
    <row r="196" spans="1:28" ht="20.100000000000001" customHeight="1" x14ac:dyDescent="0.15">
      <c r="A196" s="83"/>
      <c r="B196" s="83"/>
      <c r="C196" s="103"/>
      <c r="D196" s="104"/>
      <c r="J196" s="111" t="s">
        <v>221</v>
      </c>
      <c r="M196" s="109"/>
      <c r="N196" s="109"/>
      <c r="O196" s="109"/>
      <c r="P196" s="109"/>
      <c r="Q196" s="109"/>
      <c r="R196" s="109"/>
      <c r="S196" s="109"/>
      <c r="T196" s="109"/>
      <c r="U196" s="109"/>
      <c r="V196" s="109"/>
      <c r="W196" s="109"/>
      <c r="X196" s="109"/>
      <c r="Z196" s="152"/>
    </row>
    <row r="197" spans="1:28" ht="20.100000000000001" customHeight="1" x14ac:dyDescent="0.15">
      <c r="A197" s="83"/>
      <c r="B197" s="83"/>
      <c r="C197" s="103"/>
      <c r="D197" s="104">
        <v>8</v>
      </c>
      <c r="E197" s="78" t="s">
        <v>287</v>
      </c>
      <c r="H197" s="209"/>
      <c r="I197" s="210"/>
      <c r="J197" s="211"/>
      <c r="K197" s="211"/>
      <c r="Y197" s="109"/>
      <c r="Z197" s="152"/>
      <c r="AB197" s="212" t="s">
        <v>283</v>
      </c>
    </row>
    <row r="198" spans="1:28" ht="30" customHeight="1" x14ac:dyDescent="0.15">
      <c r="A198" s="83"/>
      <c r="B198" s="83"/>
      <c r="C198" s="103"/>
      <c r="D198" s="104"/>
      <c r="E198" s="213" t="s">
        <v>289</v>
      </c>
      <c r="F198" s="213"/>
      <c r="G198" s="213"/>
      <c r="H198" s="213"/>
      <c r="I198" s="213"/>
      <c r="J198" s="213"/>
      <c r="K198" s="213"/>
      <c r="L198" s="213"/>
      <c r="M198" s="213"/>
      <c r="N198" s="213"/>
      <c r="O198" s="213"/>
      <c r="P198" s="213"/>
      <c r="Q198" s="213"/>
      <c r="R198" s="213"/>
      <c r="S198" s="213"/>
      <c r="T198" s="213"/>
      <c r="U198" s="213"/>
      <c r="V198" s="213"/>
      <c r="W198" s="213"/>
      <c r="X198" s="213"/>
      <c r="Y198" s="213"/>
      <c r="Z198" s="152"/>
      <c r="AB198" s="214" t="b">
        <f>LEFT(I$71,7)="福島県南相馬市"</f>
        <v>0</v>
      </c>
    </row>
    <row r="199" spans="1:28" ht="20.100000000000001" customHeight="1" x14ac:dyDescent="0.15">
      <c r="A199" s="83">
        <f>IFERROR(IF(AND($AB198,$K199=""),1001,0),3)</f>
        <v>0</v>
      </c>
      <c r="B199" s="83"/>
      <c r="C199" s="103"/>
      <c r="E199" s="215" t="s">
        <v>279</v>
      </c>
      <c r="F199" s="216"/>
      <c r="G199" s="216"/>
      <c r="H199" s="216"/>
      <c r="I199" s="216"/>
      <c r="J199" s="216"/>
      <c r="K199" s="68"/>
      <c r="L199" s="17"/>
      <c r="M199" s="69"/>
      <c r="Y199" s="109"/>
      <c r="Z199" s="152"/>
    </row>
    <row r="200" spans="1:28" ht="20.100000000000001" customHeight="1" x14ac:dyDescent="0.15">
      <c r="A200" s="83">
        <f>IFERROR(IF(AND($AB198,$K200=""),1001,0),3)</f>
        <v>0</v>
      </c>
      <c r="B200" s="83"/>
      <c r="C200" s="103"/>
      <c r="D200" s="104"/>
      <c r="E200" s="217" t="s">
        <v>281</v>
      </c>
      <c r="F200" s="218"/>
      <c r="G200" s="218"/>
      <c r="H200" s="218"/>
      <c r="I200" s="218"/>
      <c r="J200" s="218"/>
      <c r="K200" s="41"/>
      <c r="L200" s="10"/>
      <c r="M200" s="13"/>
      <c r="Y200" s="109"/>
      <c r="Z200" s="152"/>
    </row>
    <row r="201" spans="1:28" ht="20.100000000000001" customHeight="1" x14ac:dyDescent="0.15">
      <c r="A201" s="83">
        <f>IFERROR(IF(AND($AB198,$K201=""),1001,0),3)</f>
        <v>0</v>
      </c>
      <c r="B201" s="83"/>
      <c r="C201" s="103"/>
      <c r="D201" s="104"/>
      <c r="E201" s="219" t="s">
        <v>282</v>
      </c>
      <c r="F201" s="220"/>
      <c r="G201" s="220"/>
      <c r="H201" s="220"/>
      <c r="I201" s="220"/>
      <c r="J201" s="220"/>
      <c r="K201" s="41"/>
      <c r="L201" s="10"/>
      <c r="M201" s="13"/>
      <c r="Y201" s="109"/>
      <c r="Z201" s="152"/>
    </row>
    <row r="202" spans="1:28" ht="20.100000000000001" customHeight="1" thickBot="1" x14ac:dyDescent="0.2">
      <c r="A202" s="83">
        <f>IFERROR(IF(AND($AB198,$K202=""),1001,0),3)</f>
        <v>0</v>
      </c>
      <c r="B202" s="83"/>
      <c r="C202" s="103"/>
      <c r="D202" s="104"/>
      <c r="E202" s="221" t="s">
        <v>278</v>
      </c>
      <c r="F202" s="222"/>
      <c r="G202" s="222"/>
      <c r="H202" s="222"/>
      <c r="I202" s="222"/>
      <c r="J202" s="223"/>
      <c r="K202" s="42"/>
      <c r="L202" s="43"/>
      <c r="M202" s="44"/>
      <c r="Y202" s="109"/>
      <c r="Z202" s="152"/>
    </row>
    <row r="203" spans="1:28" ht="20.100000000000001" customHeight="1" thickTop="1" x14ac:dyDescent="0.15">
      <c r="A203" s="83"/>
      <c r="B203" s="83"/>
      <c r="C203" s="103"/>
      <c r="D203" s="104"/>
      <c r="E203" s="224" t="s">
        <v>280</v>
      </c>
      <c r="F203" s="225"/>
      <c r="G203" s="225"/>
      <c r="H203" s="225"/>
      <c r="I203" s="225"/>
      <c r="J203" s="226"/>
      <c r="K203" s="227">
        <f>SUM($K199:$K202)</f>
        <v>0</v>
      </c>
      <c r="L203" s="228"/>
      <c r="M203" s="229"/>
      <c r="Y203" s="109"/>
      <c r="Z203" s="152"/>
    </row>
    <row r="204" spans="1:28" ht="20.100000000000001" customHeight="1" x14ac:dyDescent="0.15">
      <c r="A204" s="83"/>
      <c r="B204" s="83"/>
      <c r="C204" s="103"/>
      <c r="D204" s="104"/>
      <c r="H204" s="211"/>
      <c r="I204" s="210"/>
      <c r="J204" s="211"/>
      <c r="K204" s="211"/>
      <c r="Y204" s="109"/>
      <c r="Z204" s="152"/>
    </row>
    <row r="205" spans="1:28" ht="20.100000000000001" customHeight="1" x14ac:dyDescent="0.15">
      <c r="A205" s="83"/>
      <c r="B205" s="83"/>
      <c r="C205" s="103"/>
      <c r="D205" s="104">
        <v>9</v>
      </c>
      <c r="E205" s="78" t="s">
        <v>82</v>
      </c>
      <c r="I205" s="15"/>
      <c r="J205" s="23"/>
      <c r="K205" s="23"/>
      <c r="L205" s="23"/>
      <c r="M205" s="23"/>
      <c r="N205" s="109"/>
      <c r="O205" s="109"/>
      <c r="P205" s="109"/>
      <c r="Q205" s="109"/>
      <c r="R205" s="109"/>
      <c r="S205" s="109"/>
      <c r="T205" s="109"/>
      <c r="U205" s="109"/>
      <c r="V205" s="109"/>
      <c r="W205" s="109"/>
      <c r="X205" s="109"/>
      <c r="Y205" s="109"/>
      <c r="Z205" s="108"/>
    </row>
    <row r="206" spans="1:28" ht="60" customHeight="1" x14ac:dyDescent="0.15">
      <c r="A206" s="83"/>
      <c r="B206" s="83"/>
      <c r="C206" s="112"/>
      <c r="D206" s="109"/>
      <c r="E206" s="109"/>
      <c r="F206" s="109"/>
      <c r="G206" s="109"/>
      <c r="H206" s="109"/>
      <c r="I206" s="106"/>
      <c r="J206" s="230" t="s">
        <v>122</v>
      </c>
      <c r="K206" s="230"/>
      <c r="L206" s="230"/>
      <c r="M206" s="230"/>
      <c r="N206" s="230"/>
      <c r="O206" s="230"/>
      <c r="P206" s="230"/>
      <c r="Q206" s="230"/>
      <c r="R206" s="230"/>
      <c r="S206" s="230"/>
      <c r="T206" s="230"/>
      <c r="U206" s="230"/>
      <c r="V206" s="230"/>
      <c r="W206" s="230"/>
      <c r="X206" s="230"/>
      <c r="Y206" s="230"/>
      <c r="Z206" s="108"/>
    </row>
    <row r="207" spans="1:28" ht="20.100000000000001" customHeight="1" x14ac:dyDescent="0.15">
      <c r="A207" s="83">
        <f>IFERROR(IF(TRIM($I207)="",1001,0),3)</f>
        <v>1001</v>
      </c>
      <c r="B207" s="83"/>
      <c r="C207" s="103"/>
      <c r="D207" s="104">
        <v>10</v>
      </c>
      <c r="E207" s="109" t="s">
        <v>284</v>
      </c>
      <c r="F207" s="109"/>
      <c r="G207" s="109"/>
      <c r="H207" s="109"/>
      <c r="I207" s="15"/>
      <c r="J207" s="15"/>
      <c r="K207" s="15"/>
      <c r="L207" s="15"/>
      <c r="M207" s="15"/>
      <c r="Z207" s="231"/>
      <c r="AA207" s="112"/>
    </row>
    <row r="208" spans="1:28" ht="30" customHeight="1" x14ac:dyDescent="0.15">
      <c r="A208" s="83"/>
      <c r="B208" s="83"/>
      <c r="C208" s="103"/>
      <c r="D208" s="104"/>
      <c r="E208" s="133"/>
      <c r="F208" s="109"/>
      <c r="G208" s="109"/>
      <c r="H208" s="232"/>
      <c r="I208" s="163"/>
      <c r="J208" s="132" t="str">
        <f>"電子契約の利用を希望する場合は、リストから「希望する」を選択し、("&amp;D209&amp;")"&amp;E209&amp;E210&amp;"を入力してください。"</f>
        <v>電子契約の利用を希望する場合は、リストから「希望する」を選択し、(11)メールアドレス(電子契約用)を入力してください。</v>
      </c>
      <c r="K208" s="132"/>
      <c r="L208" s="132"/>
      <c r="M208" s="132"/>
      <c r="N208" s="132"/>
      <c r="O208" s="132"/>
      <c r="P208" s="132"/>
      <c r="Q208" s="132"/>
      <c r="R208" s="132"/>
      <c r="S208" s="132"/>
      <c r="T208" s="132"/>
      <c r="U208" s="132"/>
      <c r="V208" s="132"/>
      <c r="W208" s="132"/>
      <c r="X208" s="132"/>
      <c r="Y208" s="132"/>
      <c r="Z208" s="231"/>
      <c r="AA208" s="112"/>
    </row>
    <row r="209" spans="1:27" ht="20.100000000000001" customHeight="1" x14ac:dyDescent="0.15">
      <c r="A209" s="83">
        <f>IFERROR(IF(AND($I207="希望する",IFERROR(SEARCH("@",$I209),0)=0),1001,0),3)</f>
        <v>0</v>
      </c>
      <c r="B209" s="83"/>
      <c r="C209" s="112"/>
      <c r="D209" s="104">
        <v>11</v>
      </c>
      <c r="E209" s="78" t="s">
        <v>94</v>
      </c>
      <c r="I209" s="48"/>
      <c r="J209" s="15"/>
      <c r="K209" s="15"/>
      <c r="L209" s="15"/>
      <c r="M209" s="15"/>
      <c r="N209" s="15"/>
      <c r="O209" s="15"/>
      <c r="P209" s="15"/>
      <c r="Q209" s="34"/>
      <c r="R209" s="15"/>
      <c r="S209" s="15"/>
      <c r="T209" s="15"/>
      <c r="U209" s="15"/>
      <c r="V209" s="15"/>
      <c r="W209" s="15"/>
      <c r="X209" s="15"/>
      <c r="Y209" s="15"/>
      <c r="Z209" s="108"/>
    </row>
    <row r="210" spans="1:27" ht="30" customHeight="1" x14ac:dyDescent="0.15">
      <c r="A210" s="83"/>
      <c r="B210" s="83"/>
      <c r="C210" s="112"/>
      <c r="D210" s="104"/>
      <c r="E210" s="163" t="s">
        <v>219</v>
      </c>
      <c r="I210" s="106"/>
      <c r="J210" s="233" t="s">
        <v>285</v>
      </c>
      <c r="K210" s="233"/>
      <c r="L210" s="233"/>
      <c r="M210" s="233"/>
      <c r="N210" s="233"/>
      <c r="O210" s="233"/>
      <c r="P210" s="233"/>
      <c r="Q210" s="233"/>
      <c r="R210" s="233"/>
      <c r="S210" s="233"/>
      <c r="T210" s="233"/>
      <c r="U210" s="233"/>
      <c r="V210" s="233"/>
      <c r="W210" s="233"/>
      <c r="X210" s="233"/>
      <c r="Y210" s="233"/>
      <c r="Z210" s="109"/>
      <c r="AA210" s="120"/>
    </row>
    <row r="211" spans="1:27" ht="20.100000000000001" customHeight="1" x14ac:dyDescent="0.15">
      <c r="A211" s="83"/>
      <c r="B211" s="83"/>
      <c r="C211" s="123"/>
      <c r="D211" s="124"/>
      <c r="E211" s="124"/>
      <c r="F211" s="124"/>
      <c r="G211" s="124"/>
      <c r="H211" s="124"/>
      <c r="I211" s="124"/>
      <c r="J211" s="125"/>
      <c r="K211" s="125"/>
      <c r="L211" s="234"/>
      <c r="M211" s="234"/>
      <c r="N211" s="154"/>
      <c r="O211" s="125"/>
      <c r="P211" s="148"/>
      <c r="Q211" s="148"/>
      <c r="R211" s="148"/>
      <c r="S211" s="154"/>
      <c r="T211" s="154"/>
      <c r="U211" s="154"/>
      <c r="V211" s="154"/>
      <c r="W211" s="154"/>
      <c r="X211" s="154"/>
      <c r="Y211" s="125"/>
      <c r="Z211" s="127"/>
    </row>
    <row r="212" spans="1:27" ht="15" customHeight="1" x14ac:dyDescent="0.15">
      <c r="A212" s="83"/>
      <c r="B212" s="83"/>
      <c r="C212" s="109"/>
      <c r="D212" s="109"/>
      <c r="E212" s="109"/>
      <c r="F212" s="109"/>
      <c r="G212" s="109"/>
      <c r="H212" s="109"/>
      <c r="I212" s="109"/>
      <c r="J212" s="129"/>
      <c r="K212" s="129"/>
      <c r="L212" s="235"/>
      <c r="M212" s="129"/>
      <c r="N212" s="155"/>
      <c r="O212" s="129"/>
      <c r="P212" s="149"/>
      <c r="Q212" s="149"/>
      <c r="R212" s="149"/>
      <c r="S212" s="155"/>
      <c r="T212" s="155"/>
      <c r="U212" s="155"/>
      <c r="V212" s="155"/>
      <c r="W212" s="155"/>
      <c r="X212" s="155"/>
      <c r="Y212" s="129"/>
      <c r="Z212" s="109"/>
    </row>
    <row r="213" spans="1:27" ht="15" customHeight="1" x14ac:dyDescent="0.15">
      <c r="A213" s="83"/>
      <c r="B213" s="83"/>
      <c r="C213" s="109"/>
      <c r="D213" s="109"/>
      <c r="E213" s="109"/>
      <c r="F213" s="109"/>
      <c r="G213" s="109"/>
      <c r="H213" s="109"/>
      <c r="I213" s="109"/>
      <c r="J213" s="129"/>
      <c r="K213" s="129"/>
      <c r="L213" s="235"/>
      <c r="M213" s="129"/>
      <c r="N213" s="155"/>
      <c r="O213" s="129"/>
      <c r="P213" s="149"/>
      <c r="Q213" s="149"/>
      <c r="R213" s="149"/>
      <c r="S213" s="155"/>
      <c r="T213" s="155"/>
      <c r="U213" s="155"/>
      <c r="V213" s="155"/>
      <c r="W213" s="155"/>
      <c r="X213" s="155"/>
      <c r="Y213" s="129"/>
      <c r="Z213" s="109"/>
    </row>
    <row r="214" spans="1:27" ht="20.100000000000001" customHeight="1" x14ac:dyDescent="0.15">
      <c r="A214" s="83"/>
      <c r="B214" s="83"/>
      <c r="C214" s="96" t="s">
        <v>16</v>
      </c>
      <c r="D214" s="97"/>
      <c r="E214" s="97"/>
      <c r="F214" s="97"/>
      <c r="G214" s="97"/>
      <c r="H214" s="98"/>
      <c r="I214" s="236"/>
      <c r="L214" s="237"/>
      <c r="N214" s="141"/>
      <c r="P214" s="238"/>
      <c r="Q214" s="238"/>
      <c r="R214" s="238"/>
      <c r="S214" s="141"/>
      <c r="T214" s="141"/>
      <c r="U214" s="141"/>
      <c r="V214" s="141"/>
      <c r="W214" s="141"/>
      <c r="X214" s="141"/>
      <c r="Y214" s="141"/>
    </row>
    <row r="215" spans="1:27" ht="20.100000000000001" customHeight="1" x14ac:dyDescent="0.15">
      <c r="A215" s="83"/>
      <c r="B215" s="83"/>
      <c r="C215" s="99"/>
      <c r="D215" s="100"/>
      <c r="E215" s="100"/>
      <c r="F215" s="100"/>
      <c r="G215" s="100"/>
      <c r="H215" s="100"/>
      <c r="I215" s="100"/>
      <c r="J215" s="101"/>
      <c r="K215" s="101"/>
      <c r="L215" s="158"/>
      <c r="M215" s="158"/>
      <c r="N215" s="145"/>
      <c r="O215" s="145"/>
      <c r="P215" s="239"/>
      <c r="Q215" s="239"/>
      <c r="R215" s="239"/>
      <c r="S215" s="145"/>
      <c r="T215" s="145"/>
      <c r="U215" s="145"/>
      <c r="V215" s="145"/>
      <c r="W215" s="145"/>
      <c r="X215" s="145"/>
      <c r="Y215" s="145"/>
      <c r="Z215" s="102"/>
    </row>
    <row r="216" spans="1:27" ht="15.75" hidden="1" customHeight="1" x14ac:dyDescent="0.15">
      <c r="A216" s="83"/>
      <c r="B216" s="83"/>
      <c r="C216" s="99"/>
      <c r="D216" s="100"/>
      <c r="E216" s="100"/>
      <c r="F216" s="100"/>
      <c r="G216" s="100"/>
      <c r="H216" s="100"/>
      <c r="I216" s="100"/>
      <c r="J216" s="109"/>
      <c r="K216" s="109"/>
      <c r="L216" s="240"/>
      <c r="M216" s="240"/>
      <c r="N216" s="241"/>
      <c r="O216" s="241"/>
      <c r="P216" s="150"/>
      <c r="Q216" s="150"/>
      <c r="R216" s="150"/>
      <c r="S216" s="241"/>
      <c r="T216" s="241"/>
      <c r="U216" s="241"/>
      <c r="V216" s="241"/>
      <c r="W216" s="241"/>
      <c r="X216" s="241"/>
      <c r="Y216" s="241"/>
      <c r="Z216" s="108"/>
    </row>
    <row r="217" spans="1:27" ht="20.100000000000001" customHeight="1" x14ac:dyDescent="0.15">
      <c r="A217" s="83">
        <f>IFERROR(IF(OR(TRIM($I217)="",OR(NOT(ISNUMBER(VALUE($P217))), TRIM($P217)="", LEN($P217)&lt;&gt;6)),1001,0),3)</f>
        <v>1001</v>
      </c>
      <c r="B217" s="83"/>
      <c r="C217" s="103"/>
      <c r="D217" s="104">
        <v>1</v>
      </c>
      <c r="E217" s="78" t="s">
        <v>87</v>
      </c>
      <c r="I217" s="15"/>
      <c r="J217" s="15"/>
      <c r="K217" s="15"/>
      <c r="L217" s="15"/>
      <c r="M217" s="15"/>
      <c r="N217" s="140" t="s">
        <v>66</v>
      </c>
      <c r="O217" s="242" t="s">
        <v>64</v>
      </c>
      <c r="P217" s="15"/>
      <c r="Q217" s="15"/>
      <c r="R217" s="109" t="s">
        <v>65</v>
      </c>
      <c r="T217" s="109"/>
      <c r="Y217" s="109"/>
      <c r="Z217" s="108"/>
    </row>
    <row r="218" spans="1:27" ht="30" customHeight="1" x14ac:dyDescent="0.15">
      <c r="A218" s="83"/>
      <c r="B218" s="83"/>
      <c r="C218" s="112"/>
      <c r="D218" s="109"/>
      <c r="E218" s="109"/>
      <c r="F218" s="109"/>
      <c r="G218" s="109"/>
      <c r="H218" s="109"/>
      <c r="I218" s="115"/>
      <c r="J218" s="132" t="s">
        <v>271</v>
      </c>
      <c r="K218" s="165"/>
      <c r="L218" s="165"/>
      <c r="M218" s="165"/>
      <c r="N218" s="165"/>
      <c r="O218" s="165"/>
      <c r="P218" s="165"/>
      <c r="Q218" s="165"/>
      <c r="R218" s="165"/>
      <c r="S218" s="165"/>
      <c r="T218" s="165"/>
      <c r="U218" s="165"/>
      <c r="V218" s="165"/>
      <c r="W218" s="165"/>
      <c r="X218" s="165"/>
      <c r="Y218" s="165"/>
      <c r="Z218" s="108"/>
    </row>
    <row r="219" spans="1:27" ht="20.100000000000001" customHeight="1" x14ac:dyDescent="0.15">
      <c r="A219" s="83">
        <f>IFERROR(IF(TRIM($I219)="",1001,0),3)</f>
        <v>1001</v>
      </c>
      <c r="B219" s="83"/>
      <c r="C219" s="103"/>
      <c r="D219" s="104">
        <v>2</v>
      </c>
      <c r="E219" s="78" t="s">
        <v>273</v>
      </c>
      <c r="I219" s="14"/>
      <c r="J219" s="15"/>
      <c r="K219" s="15"/>
      <c r="L219" s="15"/>
      <c r="M219" s="15"/>
      <c r="N219" s="242"/>
      <c r="O219" s="109"/>
      <c r="P219" s="109"/>
      <c r="Q219" s="109"/>
      <c r="R219" s="109"/>
      <c r="S219" s="109"/>
      <c r="T219" s="109"/>
      <c r="U219" s="109"/>
      <c r="V219" s="109"/>
      <c r="W219" s="109"/>
      <c r="X219" s="109"/>
      <c r="Y219" s="109"/>
      <c r="Z219" s="108"/>
    </row>
    <row r="220" spans="1:27" ht="30" customHeight="1" x14ac:dyDescent="0.15">
      <c r="A220" s="83"/>
      <c r="B220" s="83"/>
      <c r="C220" s="112"/>
      <c r="D220" s="109"/>
      <c r="E220" s="109"/>
      <c r="F220" s="109"/>
      <c r="G220" s="109"/>
      <c r="H220" s="109"/>
      <c r="I220" s="115"/>
      <c r="J220" s="111" t="str">
        <f>日付例&amp;"　年月日を入力してください。"</f>
        <v>例)2026/4/1、R8/4/1　年月日を入力してください。</v>
      </c>
      <c r="K220" s="111"/>
      <c r="L220" s="111"/>
      <c r="M220" s="111"/>
      <c r="N220" s="111"/>
      <c r="O220" s="111"/>
      <c r="P220" s="111"/>
      <c r="Q220" s="111"/>
      <c r="R220" s="111"/>
      <c r="S220" s="111"/>
      <c r="T220" s="111"/>
      <c r="U220" s="111"/>
      <c r="V220" s="111"/>
      <c r="W220" s="111"/>
      <c r="X220" s="111"/>
      <c r="Y220" s="111"/>
      <c r="Z220" s="108"/>
    </row>
    <row r="221" spans="1:27" ht="20.100000000000001" customHeight="1" x14ac:dyDescent="0.15">
      <c r="A221" s="83"/>
      <c r="B221" s="83"/>
      <c r="C221" s="112"/>
      <c r="D221" s="104">
        <v>3</v>
      </c>
      <c r="E221" s="78" t="s">
        <v>198</v>
      </c>
      <c r="G221" s="109"/>
      <c r="H221" s="109"/>
      <c r="I221" s="115"/>
      <c r="J221" s="111"/>
      <c r="K221" s="111"/>
      <c r="L221" s="111"/>
      <c r="M221" s="111"/>
      <c r="N221" s="111"/>
      <c r="O221" s="111"/>
      <c r="P221" s="111"/>
      <c r="Q221" s="111"/>
      <c r="R221" s="111"/>
      <c r="S221" s="111"/>
      <c r="T221" s="111"/>
      <c r="U221" s="111"/>
      <c r="V221" s="111"/>
      <c r="W221" s="111"/>
      <c r="X221" s="111"/>
      <c r="Y221" s="111"/>
      <c r="Z221" s="108"/>
      <c r="AA221" s="241"/>
    </row>
    <row r="222" spans="1:27" ht="69.95" customHeight="1" x14ac:dyDescent="0.15">
      <c r="A222" s="83"/>
      <c r="B222" s="83"/>
      <c r="C222" s="99"/>
      <c r="E222" s="243" t="s">
        <v>293</v>
      </c>
      <c r="F222" s="243"/>
      <c r="G222" s="243"/>
      <c r="H222" s="243"/>
      <c r="I222" s="243"/>
      <c r="J222" s="243"/>
      <c r="K222" s="243"/>
      <c r="L222" s="243"/>
      <c r="M222" s="243"/>
      <c r="N222" s="243"/>
      <c r="O222" s="243"/>
      <c r="P222" s="243"/>
      <c r="Q222" s="243"/>
      <c r="R222" s="243"/>
      <c r="S222" s="243"/>
      <c r="T222" s="243"/>
      <c r="U222" s="243"/>
      <c r="V222" s="243"/>
      <c r="W222" s="243"/>
      <c r="X222" s="243"/>
      <c r="Y222" s="243"/>
      <c r="Z222" s="108"/>
      <c r="AA222" s="241"/>
    </row>
    <row r="223" spans="1:27" ht="30" customHeight="1" x14ac:dyDescent="0.15">
      <c r="A223" s="83">
        <f>IFERROR(IF(COUNTIF($M224:$M240,"○")&lt;1,1001,0),3)</f>
        <v>1001</v>
      </c>
      <c r="B223" s="349"/>
      <c r="C223" s="103"/>
      <c r="E223" s="244" t="s">
        <v>197</v>
      </c>
      <c r="F223" s="245"/>
      <c r="G223" s="245"/>
      <c r="H223" s="245"/>
      <c r="I223" s="245"/>
      <c r="J223" s="245"/>
      <c r="K223" s="245"/>
      <c r="L223" s="246"/>
      <c r="M223" s="247" t="s">
        <v>8</v>
      </c>
      <c r="N223" s="248"/>
      <c r="O223" s="249" t="s">
        <v>217</v>
      </c>
      <c r="P223" s="250"/>
      <c r="Q223" s="251"/>
      <c r="Z223" s="108"/>
      <c r="AA223" s="241"/>
    </row>
    <row r="224" spans="1:27" ht="20.100000000000001" customHeight="1" x14ac:dyDescent="0.15">
      <c r="A224" s="83">
        <f>IFERROR(IF(OR(AND($M224="○",OR($O224="",$O224&lt;=0)), AND($M224&lt;&gt;"○",$O224&lt;&gt;"")),1001,0),3)</f>
        <v>0</v>
      </c>
      <c r="B224" s="83"/>
      <c r="C224" s="103"/>
      <c r="E224" s="252">
        <v>1</v>
      </c>
      <c r="F224" s="253" t="s">
        <v>199</v>
      </c>
      <c r="G224" s="254"/>
      <c r="H224" s="254"/>
      <c r="I224" s="254"/>
      <c r="J224" s="254"/>
      <c r="K224" s="254"/>
      <c r="L224" s="255"/>
      <c r="M224" s="25"/>
      <c r="N224" s="26"/>
      <c r="O224" s="16"/>
      <c r="P224" s="17"/>
      <c r="Q224" s="69"/>
      <c r="Z224" s="108"/>
      <c r="AA224" s="241"/>
    </row>
    <row r="225" spans="1:27" ht="20.100000000000001" customHeight="1" x14ac:dyDescent="0.15">
      <c r="A225" s="83">
        <f>IFERROR(IF(OR(AND($M225="○",OR($O225="",$O225&lt;=0)), AND($M225&lt;&gt;"○",$O225&lt;&gt;"")),1001,0),3)</f>
        <v>0</v>
      </c>
      <c r="B225" s="83"/>
      <c r="C225" s="103"/>
      <c r="E225" s="256">
        <v>2</v>
      </c>
      <c r="F225" s="257" t="s">
        <v>200</v>
      </c>
      <c r="G225" s="258"/>
      <c r="H225" s="258"/>
      <c r="I225" s="258"/>
      <c r="J225" s="258"/>
      <c r="K225" s="258"/>
      <c r="L225" s="259"/>
      <c r="M225" s="7"/>
      <c r="N225" s="12"/>
      <c r="O225" s="9"/>
      <c r="P225" s="10"/>
      <c r="Q225" s="13"/>
      <c r="Z225" s="108"/>
      <c r="AA225" s="241"/>
    </row>
    <row r="226" spans="1:27" ht="20.100000000000001" customHeight="1" x14ac:dyDescent="0.15">
      <c r="A226" s="83">
        <f>IFERROR(IF(OR(AND($M226="○",OR($O226="",$O226&lt;=0)), AND($M226&lt;&gt;"○",$O226&lt;&gt;"")),1001,0),3)</f>
        <v>0</v>
      </c>
      <c r="B226" s="83"/>
      <c r="C226" s="103"/>
      <c r="E226" s="256">
        <v>3</v>
      </c>
      <c r="F226" s="257" t="s">
        <v>201</v>
      </c>
      <c r="G226" s="258"/>
      <c r="H226" s="258"/>
      <c r="I226" s="258"/>
      <c r="J226" s="258"/>
      <c r="K226" s="258"/>
      <c r="L226" s="259"/>
      <c r="M226" s="7"/>
      <c r="N226" s="12"/>
      <c r="O226" s="9"/>
      <c r="P226" s="10"/>
      <c r="Q226" s="13"/>
      <c r="Z226" s="108"/>
      <c r="AA226" s="241"/>
    </row>
    <row r="227" spans="1:27" ht="20.100000000000001" customHeight="1" x14ac:dyDescent="0.15">
      <c r="A227" s="83">
        <f>IFERROR(IF(OR(AND($M227="○",OR($O227="",$O227&lt;=0)), AND($M227&lt;&gt;"○",$O227&lt;&gt;"")),1001,0),3)</f>
        <v>0</v>
      </c>
      <c r="B227" s="83"/>
      <c r="C227" s="103"/>
      <c r="E227" s="256">
        <v>4</v>
      </c>
      <c r="F227" s="257" t="s">
        <v>202</v>
      </c>
      <c r="G227" s="258"/>
      <c r="H227" s="258"/>
      <c r="I227" s="258"/>
      <c r="J227" s="258"/>
      <c r="K227" s="258"/>
      <c r="L227" s="259"/>
      <c r="M227" s="7"/>
      <c r="N227" s="12"/>
      <c r="O227" s="9"/>
      <c r="P227" s="10"/>
      <c r="Q227" s="13"/>
      <c r="Z227" s="108"/>
      <c r="AA227" s="241"/>
    </row>
    <row r="228" spans="1:27" ht="20.100000000000001" customHeight="1" x14ac:dyDescent="0.15">
      <c r="A228" s="83">
        <f>IFERROR(IF(OR(AND($M228="○",OR($O228="",$O228&lt;=0)), AND($M228&lt;&gt;"○",$O228&lt;&gt;"")),1001,0),3)</f>
        <v>0</v>
      </c>
      <c r="B228" s="83"/>
      <c r="C228" s="103"/>
      <c r="E228" s="256">
        <v>5</v>
      </c>
      <c r="F228" s="257" t="s">
        <v>203</v>
      </c>
      <c r="G228" s="258"/>
      <c r="H228" s="258"/>
      <c r="I228" s="258"/>
      <c r="J228" s="258"/>
      <c r="K228" s="258"/>
      <c r="L228" s="259"/>
      <c r="M228" s="7"/>
      <c r="N228" s="12"/>
      <c r="O228" s="9"/>
      <c r="P228" s="10"/>
      <c r="Q228" s="13"/>
      <c r="Z228" s="108"/>
      <c r="AA228" s="241"/>
    </row>
    <row r="229" spans="1:27" ht="20.100000000000001" customHeight="1" x14ac:dyDescent="0.15">
      <c r="A229" s="83">
        <f>IFERROR(IF(OR(AND($M229="○",OR($O229="",$O229&lt;=0)), AND($M229&lt;&gt;"○",$O229&lt;&gt;"")),1001,0),3)</f>
        <v>0</v>
      </c>
      <c r="B229" s="83"/>
      <c r="C229" s="103"/>
      <c r="E229" s="256">
        <v>6</v>
      </c>
      <c r="F229" s="257" t="s">
        <v>204</v>
      </c>
      <c r="G229" s="258"/>
      <c r="H229" s="258"/>
      <c r="I229" s="258"/>
      <c r="J229" s="258"/>
      <c r="K229" s="258"/>
      <c r="L229" s="259"/>
      <c r="M229" s="7"/>
      <c r="N229" s="12"/>
      <c r="O229" s="9"/>
      <c r="P229" s="10"/>
      <c r="Q229" s="13"/>
      <c r="Z229" s="108"/>
      <c r="AA229" s="241"/>
    </row>
    <row r="230" spans="1:27" ht="20.100000000000001" customHeight="1" x14ac:dyDescent="0.15">
      <c r="A230" s="83">
        <f>IFERROR(IF(OR(AND($M230="○",OR($O230="",$O230&lt;=0)), AND($M230&lt;&gt;"○",$O230&lt;&gt;"")),1001,0),3)</f>
        <v>0</v>
      </c>
      <c r="B230" s="83"/>
      <c r="C230" s="103"/>
      <c r="E230" s="256">
        <v>7</v>
      </c>
      <c r="F230" s="257" t="s">
        <v>205</v>
      </c>
      <c r="G230" s="258"/>
      <c r="H230" s="258"/>
      <c r="I230" s="258"/>
      <c r="J230" s="258"/>
      <c r="K230" s="258"/>
      <c r="L230" s="259"/>
      <c r="M230" s="7"/>
      <c r="N230" s="12"/>
      <c r="O230" s="9"/>
      <c r="P230" s="10"/>
      <c r="Q230" s="13"/>
      <c r="Z230" s="108"/>
      <c r="AA230" s="241"/>
    </row>
    <row r="231" spans="1:27" ht="20.100000000000001" customHeight="1" x14ac:dyDescent="0.15">
      <c r="A231" s="83">
        <f>IFERROR(IF(OR(AND($M231="○",OR($O231="",$O231&lt;=0)), AND($M231&lt;&gt;"○",$O231&lt;&gt;"")),1001,0),3)</f>
        <v>0</v>
      </c>
      <c r="B231" s="83"/>
      <c r="C231" s="103"/>
      <c r="E231" s="256">
        <v>8</v>
      </c>
      <c r="F231" s="257" t="s">
        <v>206</v>
      </c>
      <c r="G231" s="258"/>
      <c r="H231" s="258"/>
      <c r="I231" s="258"/>
      <c r="J231" s="258"/>
      <c r="K231" s="258"/>
      <c r="L231" s="259"/>
      <c r="M231" s="7"/>
      <c r="N231" s="12"/>
      <c r="O231" s="9"/>
      <c r="P231" s="10"/>
      <c r="Q231" s="13"/>
      <c r="Z231" s="108"/>
      <c r="AA231" s="241"/>
    </row>
    <row r="232" spans="1:27" ht="20.100000000000001" customHeight="1" x14ac:dyDescent="0.15">
      <c r="A232" s="83">
        <f>IFERROR(IF(OR(AND($M232="○",OR($O232="",$O232&lt;=0)), AND($M232&lt;&gt;"○",$O232&lt;&gt;"")),1001,0),3)</f>
        <v>0</v>
      </c>
      <c r="B232" s="83"/>
      <c r="C232" s="103"/>
      <c r="E232" s="256">
        <v>9</v>
      </c>
      <c r="F232" s="257" t="s">
        <v>207</v>
      </c>
      <c r="G232" s="258"/>
      <c r="H232" s="258"/>
      <c r="I232" s="258"/>
      <c r="J232" s="258"/>
      <c r="K232" s="258"/>
      <c r="L232" s="259"/>
      <c r="M232" s="7"/>
      <c r="N232" s="12"/>
      <c r="O232" s="9"/>
      <c r="P232" s="10"/>
      <c r="Q232" s="13"/>
      <c r="Z232" s="108"/>
      <c r="AA232" s="241"/>
    </row>
    <row r="233" spans="1:27" ht="20.100000000000001" customHeight="1" x14ac:dyDescent="0.15">
      <c r="A233" s="83">
        <f>IFERROR(IF(OR(AND($M233="○",OR($O233="",$O233&lt;=0)), AND($M233&lt;&gt;"○",$O233&lt;&gt;"")),1001,0),3)</f>
        <v>0</v>
      </c>
      <c r="B233" s="83"/>
      <c r="C233" s="103"/>
      <c r="E233" s="256">
        <v>10</v>
      </c>
      <c r="F233" s="257" t="s">
        <v>208</v>
      </c>
      <c r="G233" s="258"/>
      <c r="H233" s="258"/>
      <c r="I233" s="258"/>
      <c r="J233" s="258"/>
      <c r="K233" s="258"/>
      <c r="L233" s="259"/>
      <c r="M233" s="7"/>
      <c r="N233" s="12"/>
      <c r="O233" s="9"/>
      <c r="P233" s="10"/>
      <c r="Q233" s="13"/>
      <c r="Z233" s="108"/>
      <c r="AA233" s="141"/>
    </row>
    <row r="234" spans="1:27" ht="20.100000000000001" customHeight="1" x14ac:dyDescent="0.15">
      <c r="A234" s="83">
        <f>IFERROR(IF(OR(AND($M234="○",OR($O234="",$O234&lt;=0)), AND($M234&lt;&gt;"○",$O234&lt;&gt;"")),1001,0),3)</f>
        <v>0</v>
      </c>
      <c r="B234" s="83"/>
      <c r="C234" s="103"/>
      <c r="E234" s="256">
        <v>11</v>
      </c>
      <c r="F234" s="257" t="s">
        <v>209</v>
      </c>
      <c r="G234" s="258"/>
      <c r="H234" s="258"/>
      <c r="I234" s="258"/>
      <c r="J234" s="258"/>
      <c r="K234" s="258"/>
      <c r="L234" s="259"/>
      <c r="M234" s="7"/>
      <c r="N234" s="12"/>
      <c r="O234" s="9"/>
      <c r="P234" s="10"/>
      <c r="Q234" s="13"/>
      <c r="Z234" s="108"/>
      <c r="AA234" s="241"/>
    </row>
    <row r="235" spans="1:27" ht="20.100000000000001" customHeight="1" x14ac:dyDescent="0.15">
      <c r="A235" s="83">
        <f>IFERROR(IF(OR(AND($M235="○",OR($O235="",$O235&lt;=0)), AND($M235&lt;&gt;"○",$O235&lt;&gt;"")),1001,0),3)</f>
        <v>0</v>
      </c>
      <c r="B235" s="83"/>
      <c r="C235" s="103"/>
      <c r="E235" s="256">
        <v>12</v>
      </c>
      <c r="F235" s="257" t="s">
        <v>210</v>
      </c>
      <c r="G235" s="258"/>
      <c r="H235" s="258"/>
      <c r="I235" s="258"/>
      <c r="J235" s="258"/>
      <c r="K235" s="258"/>
      <c r="L235" s="259"/>
      <c r="M235" s="7"/>
      <c r="N235" s="12"/>
      <c r="O235" s="9"/>
      <c r="P235" s="10"/>
      <c r="Q235" s="13"/>
      <c r="Z235" s="108"/>
      <c r="AA235" s="241"/>
    </row>
    <row r="236" spans="1:27" ht="20.100000000000001" customHeight="1" x14ac:dyDescent="0.15">
      <c r="A236" s="83">
        <f>IFERROR(IF(OR(AND($M236="○",OR($O236="",$O236&lt;=0)), AND($M236&lt;&gt;"○",$O236&lt;&gt;"")),1001,0),3)</f>
        <v>0</v>
      </c>
      <c r="B236" s="83"/>
      <c r="C236" s="103"/>
      <c r="E236" s="256">
        <v>13</v>
      </c>
      <c r="F236" s="257" t="s">
        <v>211</v>
      </c>
      <c r="G236" s="258"/>
      <c r="H236" s="258"/>
      <c r="I236" s="258"/>
      <c r="J236" s="258"/>
      <c r="K236" s="258"/>
      <c r="L236" s="259"/>
      <c r="M236" s="7"/>
      <c r="N236" s="12"/>
      <c r="O236" s="9"/>
      <c r="P236" s="10"/>
      <c r="Q236" s="13"/>
      <c r="Z236" s="108"/>
      <c r="AA236" s="241"/>
    </row>
    <row r="237" spans="1:27" ht="20.100000000000001" customHeight="1" x14ac:dyDescent="0.15">
      <c r="A237" s="83">
        <f>IFERROR(IF(OR(AND($M237="○",OR($O237="",$O237&lt;=0)), AND($M237&lt;&gt;"○",$O237&lt;&gt;"")),1001,0),3)</f>
        <v>0</v>
      </c>
      <c r="B237" s="83"/>
      <c r="C237" s="103"/>
      <c r="E237" s="256">
        <v>14</v>
      </c>
      <c r="F237" s="257" t="s">
        <v>212</v>
      </c>
      <c r="G237" s="258"/>
      <c r="H237" s="258"/>
      <c r="I237" s="258"/>
      <c r="J237" s="258"/>
      <c r="K237" s="258"/>
      <c r="L237" s="259"/>
      <c r="M237" s="7"/>
      <c r="N237" s="12"/>
      <c r="O237" s="9"/>
      <c r="P237" s="10"/>
      <c r="Q237" s="13"/>
      <c r="Z237" s="108"/>
      <c r="AA237" s="241"/>
    </row>
    <row r="238" spans="1:27" ht="20.100000000000001" customHeight="1" x14ac:dyDescent="0.15">
      <c r="A238" s="83">
        <f>IFERROR(IF(OR(AND($M238="○",OR($O238="",$O238&lt;=0)), AND($M238&lt;&gt;"○",$O238&lt;&gt;"")),1001,0),3)</f>
        <v>0</v>
      </c>
      <c r="B238" s="83"/>
      <c r="C238" s="103"/>
      <c r="E238" s="256">
        <v>15</v>
      </c>
      <c r="F238" s="257" t="s">
        <v>213</v>
      </c>
      <c r="G238" s="258"/>
      <c r="H238" s="258"/>
      <c r="I238" s="258"/>
      <c r="J238" s="258"/>
      <c r="K238" s="258"/>
      <c r="L238" s="259"/>
      <c r="M238" s="7"/>
      <c r="N238" s="12"/>
      <c r="O238" s="9"/>
      <c r="P238" s="10"/>
      <c r="Q238" s="13"/>
      <c r="Z238" s="108"/>
      <c r="AA238" s="241"/>
    </row>
    <row r="239" spans="1:27" ht="20.100000000000001" customHeight="1" x14ac:dyDescent="0.15">
      <c r="A239" s="83">
        <f>IFERROR(IF(OR(AND($M239="○",OR($O239="",$O239&lt;=0)), AND($M239&lt;&gt;"○",$O239&lt;&gt;"")),1001,0),3)</f>
        <v>0</v>
      </c>
      <c r="B239" s="83"/>
      <c r="C239" s="103"/>
      <c r="E239" s="256">
        <v>16</v>
      </c>
      <c r="F239" s="257" t="s">
        <v>214</v>
      </c>
      <c r="G239" s="258"/>
      <c r="H239" s="258"/>
      <c r="I239" s="258"/>
      <c r="J239" s="258"/>
      <c r="K239" s="258"/>
      <c r="L239" s="259"/>
      <c r="M239" s="7"/>
      <c r="N239" s="12"/>
      <c r="O239" s="9"/>
      <c r="P239" s="10"/>
      <c r="Q239" s="13"/>
      <c r="Z239" s="108"/>
      <c r="AA239" s="241"/>
    </row>
    <row r="240" spans="1:27" ht="20.100000000000001" customHeight="1" x14ac:dyDescent="0.15">
      <c r="A240" s="83">
        <f>IFERROR(IF(OR(AND($M240="○",OR($O240="",$O240&lt;=0)), AND($M240&lt;&gt;"○",$O240&lt;&gt;"")),1001,0),3)</f>
        <v>0</v>
      </c>
      <c r="B240" s="83"/>
      <c r="C240" s="103"/>
      <c r="E240" s="256">
        <v>17</v>
      </c>
      <c r="F240" s="257" t="s">
        <v>215</v>
      </c>
      <c r="G240" s="258"/>
      <c r="H240" s="258"/>
      <c r="I240" s="258"/>
      <c r="J240" s="258"/>
      <c r="K240" s="258"/>
      <c r="L240" s="259"/>
      <c r="M240" s="7"/>
      <c r="N240" s="12"/>
      <c r="O240" s="9"/>
      <c r="P240" s="10"/>
      <c r="Q240" s="13"/>
      <c r="Z240" s="108"/>
      <c r="AA240" s="241"/>
    </row>
    <row r="241" spans="1:27" ht="20.100000000000001" customHeight="1" x14ac:dyDescent="0.15">
      <c r="A241" s="83"/>
      <c r="B241" s="83"/>
      <c r="C241" s="103"/>
      <c r="E241" s="260">
        <v>18</v>
      </c>
      <c r="F241" s="261" t="s">
        <v>216</v>
      </c>
      <c r="G241" s="262"/>
      <c r="H241" s="262"/>
      <c r="I241" s="262"/>
      <c r="J241" s="262"/>
      <c r="K241" s="262"/>
      <c r="L241" s="263"/>
      <c r="M241" s="264"/>
      <c r="N241" s="265"/>
      <c r="O241" s="27"/>
      <c r="P241" s="28"/>
      <c r="Q241" s="29"/>
      <c r="Z241" s="108"/>
      <c r="AA241" s="241"/>
    </row>
    <row r="242" spans="1:27" ht="20.100000000000001" customHeight="1" x14ac:dyDescent="0.15">
      <c r="A242" s="83"/>
      <c r="B242" s="83"/>
      <c r="C242" s="103"/>
      <c r="D242" s="104"/>
      <c r="E242" s="266" t="s">
        <v>145</v>
      </c>
      <c r="F242" s="267"/>
      <c r="G242" s="267"/>
      <c r="H242" s="267"/>
      <c r="I242" s="267"/>
      <c r="J242" s="267"/>
      <c r="K242" s="267"/>
      <c r="L242" s="267"/>
      <c r="M242" s="267"/>
      <c r="N242" s="268"/>
      <c r="O242" s="269">
        <f>SUM($O224:$O241)</f>
        <v>0</v>
      </c>
      <c r="P242" s="267"/>
      <c r="Q242" s="270"/>
      <c r="Z242" s="152"/>
      <c r="AA242" s="241"/>
    </row>
    <row r="243" spans="1:27" ht="20.100000000000001" customHeight="1" x14ac:dyDescent="0.15">
      <c r="A243" s="83"/>
      <c r="B243" s="83"/>
      <c r="C243" s="103"/>
      <c r="D243" s="104"/>
      <c r="E243" s="271"/>
      <c r="F243" s="272"/>
      <c r="G243" s="211"/>
      <c r="H243" s="211"/>
      <c r="I243" s="210"/>
      <c r="J243" s="211"/>
      <c r="K243" s="211"/>
      <c r="Y243" s="109"/>
      <c r="Z243" s="152"/>
      <c r="AA243" s="241"/>
    </row>
    <row r="244" spans="1:27" ht="20.100000000000001" customHeight="1" x14ac:dyDescent="0.15">
      <c r="A244" s="83"/>
      <c r="B244" s="83"/>
      <c r="C244" s="103"/>
      <c r="D244" s="104">
        <v>4</v>
      </c>
      <c r="E244" s="92" t="s">
        <v>274</v>
      </c>
      <c r="F244" s="92"/>
      <c r="G244" s="92"/>
      <c r="H244" s="109"/>
      <c r="I244" s="109"/>
      <c r="J244" s="109"/>
      <c r="K244" s="109"/>
      <c r="L244" s="109"/>
      <c r="M244" s="109"/>
      <c r="N244" s="109"/>
      <c r="O244" s="109"/>
      <c r="P244" s="109"/>
      <c r="Q244" s="109"/>
      <c r="R244" s="109"/>
      <c r="S244" s="109"/>
      <c r="Y244" s="109"/>
      <c r="Z244" s="152"/>
    </row>
    <row r="245" spans="1:27" ht="30" customHeight="1" x14ac:dyDescent="0.15">
      <c r="A245" s="83"/>
      <c r="B245" s="83"/>
      <c r="C245" s="99"/>
      <c r="E245" s="146" t="s">
        <v>277</v>
      </c>
      <c r="F245" s="273"/>
      <c r="G245" s="273"/>
      <c r="H245" s="273"/>
      <c r="I245" s="273"/>
      <c r="J245" s="273"/>
      <c r="K245" s="273"/>
      <c r="L245" s="273"/>
      <c r="M245" s="273"/>
      <c r="N245" s="273"/>
      <c r="O245" s="273"/>
      <c r="P245" s="273"/>
      <c r="Q245" s="273"/>
      <c r="R245" s="273"/>
      <c r="S245" s="273"/>
      <c r="T245" s="273"/>
      <c r="U245" s="273"/>
      <c r="V245" s="273"/>
      <c r="W245" s="273"/>
      <c r="X245" s="273"/>
      <c r="Y245" s="273"/>
      <c r="Z245" s="108"/>
    </row>
    <row r="246" spans="1:27" ht="45" customHeight="1" x14ac:dyDescent="0.15">
      <c r="A246" s="83"/>
      <c r="B246" s="83"/>
      <c r="C246" s="103"/>
      <c r="D246" s="104"/>
      <c r="E246" s="274" t="s">
        <v>196</v>
      </c>
      <c r="F246" s="101"/>
      <c r="G246" s="101"/>
      <c r="H246" s="275"/>
      <c r="I246" s="275"/>
      <c r="J246" s="276"/>
      <c r="K246" s="277" t="s">
        <v>272</v>
      </c>
      <c r="L246" s="278"/>
      <c r="M246" s="249" t="s">
        <v>220</v>
      </c>
      <c r="N246" s="279"/>
      <c r="O246" s="249" t="s">
        <v>217</v>
      </c>
      <c r="P246" s="250"/>
      <c r="Q246" s="279"/>
      <c r="R246" s="277" t="s">
        <v>195</v>
      </c>
      <c r="S246" s="280"/>
      <c r="V246" s="109"/>
      <c r="X246" s="109"/>
      <c r="Y246" s="109"/>
      <c r="Z246" s="152"/>
    </row>
    <row r="247" spans="1:27" ht="20.100000000000001" customHeight="1" x14ac:dyDescent="0.15">
      <c r="A247" s="83"/>
      <c r="B247" s="83"/>
      <c r="C247" s="103"/>
      <c r="D247" s="104"/>
      <c r="E247" s="252" t="s">
        <v>146</v>
      </c>
      <c r="F247" s="281" t="s">
        <v>147</v>
      </c>
      <c r="G247" s="254"/>
      <c r="H247" s="254"/>
      <c r="I247" s="254"/>
      <c r="J247" s="255"/>
      <c r="K247" s="25"/>
      <c r="L247" s="26"/>
      <c r="M247" s="16"/>
      <c r="N247" s="18"/>
      <c r="O247" s="16"/>
      <c r="P247" s="17"/>
      <c r="Q247" s="18"/>
      <c r="R247" s="25"/>
      <c r="S247" s="30"/>
      <c r="V247" s="109"/>
      <c r="X247" s="109"/>
      <c r="Y247" s="109"/>
      <c r="Z247" s="152"/>
    </row>
    <row r="248" spans="1:27" ht="20.100000000000001" customHeight="1" x14ac:dyDescent="0.15">
      <c r="A248" s="83"/>
      <c r="B248" s="83"/>
      <c r="C248" s="103"/>
      <c r="D248" s="104"/>
      <c r="E248" s="282" t="s">
        <v>148</v>
      </c>
      <c r="F248" s="283" t="s">
        <v>149</v>
      </c>
      <c r="G248" s="258"/>
      <c r="H248" s="258"/>
      <c r="I248" s="258"/>
      <c r="J248" s="259"/>
      <c r="K248" s="7"/>
      <c r="L248" s="12"/>
      <c r="M248" s="9"/>
      <c r="N248" s="11"/>
      <c r="O248" s="9"/>
      <c r="P248" s="10"/>
      <c r="Q248" s="11"/>
      <c r="R248" s="7"/>
      <c r="S248" s="8"/>
      <c r="V248" s="109"/>
      <c r="X248" s="109"/>
      <c r="Y248" s="109"/>
      <c r="Z248" s="152"/>
    </row>
    <row r="249" spans="1:27" ht="20.100000000000001" customHeight="1" x14ac:dyDescent="0.15">
      <c r="A249" s="83"/>
      <c r="B249" s="83"/>
      <c r="C249" s="103"/>
      <c r="D249" s="104"/>
      <c r="E249" s="282" t="s">
        <v>150</v>
      </c>
      <c r="F249" s="283" t="s">
        <v>151</v>
      </c>
      <c r="G249" s="258"/>
      <c r="H249" s="258"/>
      <c r="I249" s="258"/>
      <c r="J249" s="259"/>
      <c r="K249" s="7"/>
      <c r="L249" s="12"/>
      <c r="M249" s="9"/>
      <c r="N249" s="11"/>
      <c r="O249" s="9"/>
      <c r="P249" s="10"/>
      <c r="Q249" s="11"/>
      <c r="R249" s="7"/>
      <c r="S249" s="8"/>
      <c r="V249" s="109"/>
      <c r="X249" s="109"/>
      <c r="Y249" s="109"/>
      <c r="Z249" s="152"/>
    </row>
    <row r="250" spans="1:27" ht="20.100000000000001" customHeight="1" x14ac:dyDescent="0.15">
      <c r="A250" s="83"/>
      <c r="B250" s="83"/>
      <c r="C250" s="103"/>
      <c r="D250" s="104"/>
      <c r="E250" s="282" t="s">
        <v>152</v>
      </c>
      <c r="F250" s="283" t="s">
        <v>153</v>
      </c>
      <c r="G250" s="258"/>
      <c r="H250" s="258"/>
      <c r="I250" s="258"/>
      <c r="J250" s="259"/>
      <c r="K250" s="7"/>
      <c r="L250" s="12"/>
      <c r="M250" s="9"/>
      <c r="N250" s="11"/>
      <c r="O250" s="9"/>
      <c r="P250" s="10"/>
      <c r="Q250" s="11"/>
      <c r="R250" s="7"/>
      <c r="S250" s="8"/>
      <c r="V250" s="109"/>
      <c r="X250" s="109"/>
      <c r="Y250" s="109"/>
      <c r="Z250" s="152"/>
    </row>
    <row r="251" spans="1:27" ht="18.75" customHeight="1" x14ac:dyDescent="0.15">
      <c r="A251" s="83"/>
      <c r="B251" s="83"/>
      <c r="C251" s="103"/>
      <c r="D251" s="104"/>
      <c r="E251" s="282" t="s">
        <v>154</v>
      </c>
      <c r="F251" s="283" t="s">
        <v>155</v>
      </c>
      <c r="G251" s="258"/>
      <c r="H251" s="258"/>
      <c r="I251" s="258"/>
      <c r="J251" s="259"/>
      <c r="K251" s="7"/>
      <c r="L251" s="12"/>
      <c r="M251" s="9"/>
      <c r="N251" s="11"/>
      <c r="O251" s="9"/>
      <c r="P251" s="10"/>
      <c r="Q251" s="11"/>
      <c r="R251" s="7"/>
      <c r="S251" s="8"/>
      <c r="V251" s="109"/>
      <c r="X251" s="109"/>
      <c r="Y251" s="109"/>
      <c r="Z251" s="152"/>
    </row>
    <row r="252" spans="1:27" ht="20.100000000000001" customHeight="1" x14ac:dyDescent="0.15">
      <c r="A252" s="83"/>
      <c r="B252" s="83"/>
      <c r="C252" s="103"/>
      <c r="D252" s="104"/>
      <c r="E252" s="282" t="s">
        <v>156</v>
      </c>
      <c r="F252" s="283" t="s">
        <v>157</v>
      </c>
      <c r="G252" s="258"/>
      <c r="H252" s="258"/>
      <c r="I252" s="258"/>
      <c r="J252" s="259"/>
      <c r="K252" s="7"/>
      <c r="L252" s="12"/>
      <c r="M252" s="9"/>
      <c r="N252" s="11"/>
      <c r="O252" s="9"/>
      <c r="P252" s="10"/>
      <c r="Q252" s="11"/>
      <c r="R252" s="7"/>
      <c r="S252" s="8"/>
      <c r="V252" s="109"/>
      <c r="X252" s="109"/>
      <c r="Y252" s="109"/>
      <c r="Z252" s="152"/>
    </row>
    <row r="253" spans="1:27" ht="20.100000000000001" customHeight="1" x14ac:dyDescent="0.15">
      <c r="A253" s="83"/>
      <c r="B253" s="83"/>
      <c r="C253" s="103"/>
      <c r="D253" s="104"/>
      <c r="E253" s="282" t="s">
        <v>158</v>
      </c>
      <c r="F253" s="283" t="s">
        <v>159</v>
      </c>
      <c r="G253" s="258"/>
      <c r="H253" s="258"/>
      <c r="I253" s="258"/>
      <c r="J253" s="259"/>
      <c r="K253" s="7"/>
      <c r="L253" s="12"/>
      <c r="M253" s="9"/>
      <c r="N253" s="11"/>
      <c r="O253" s="9"/>
      <c r="P253" s="10"/>
      <c r="Q253" s="11"/>
      <c r="R253" s="7"/>
      <c r="S253" s="8"/>
      <c r="V253" s="109"/>
      <c r="X253" s="109"/>
      <c r="Y253" s="109"/>
      <c r="Z253" s="152"/>
    </row>
    <row r="254" spans="1:27" ht="20.100000000000001" customHeight="1" x14ac:dyDescent="0.15">
      <c r="A254" s="83"/>
      <c r="B254" s="83"/>
      <c r="C254" s="103"/>
      <c r="D254" s="104"/>
      <c r="E254" s="282" t="s">
        <v>160</v>
      </c>
      <c r="F254" s="283" t="s">
        <v>161</v>
      </c>
      <c r="G254" s="258"/>
      <c r="H254" s="258"/>
      <c r="I254" s="258"/>
      <c r="J254" s="259"/>
      <c r="K254" s="7"/>
      <c r="L254" s="12"/>
      <c r="M254" s="9"/>
      <c r="N254" s="11"/>
      <c r="O254" s="9"/>
      <c r="P254" s="10"/>
      <c r="Q254" s="11"/>
      <c r="R254" s="7"/>
      <c r="S254" s="8"/>
      <c r="V254" s="109"/>
      <c r="X254" s="109"/>
      <c r="Y254" s="109"/>
      <c r="Z254" s="152"/>
    </row>
    <row r="255" spans="1:27" ht="20.100000000000001" customHeight="1" x14ac:dyDescent="0.15">
      <c r="A255" s="83"/>
      <c r="B255" s="83"/>
      <c r="C255" s="103"/>
      <c r="D255" s="104"/>
      <c r="E255" s="282" t="s">
        <v>162</v>
      </c>
      <c r="F255" s="283" t="s">
        <v>163</v>
      </c>
      <c r="G255" s="258"/>
      <c r="H255" s="258"/>
      <c r="I255" s="258"/>
      <c r="J255" s="259"/>
      <c r="K255" s="7"/>
      <c r="L255" s="12"/>
      <c r="M255" s="9"/>
      <c r="N255" s="11"/>
      <c r="O255" s="9"/>
      <c r="P255" s="10"/>
      <c r="Q255" s="11"/>
      <c r="R255" s="7"/>
      <c r="S255" s="8"/>
      <c r="V255" s="109"/>
      <c r="X255" s="109"/>
      <c r="Y255" s="109"/>
      <c r="Z255" s="152"/>
      <c r="AA255" s="241"/>
    </row>
    <row r="256" spans="1:27" ht="20.100000000000001" customHeight="1" x14ac:dyDescent="0.15">
      <c r="A256" s="83"/>
      <c r="B256" s="83"/>
      <c r="C256" s="103"/>
      <c r="D256" s="104"/>
      <c r="E256" s="282" t="s">
        <v>136</v>
      </c>
      <c r="F256" s="283" t="s">
        <v>164</v>
      </c>
      <c r="G256" s="258"/>
      <c r="H256" s="258"/>
      <c r="I256" s="258"/>
      <c r="J256" s="259"/>
      <c r="K256" s="7"/>
      <c r="L256" s="12"/>
      <c r="M256" s="9"/>
      <c r="N256" s="11"/>
      <c r="O256" s="9"/>
      <c r="P256" s="10"/>
      <c r="Q256" s="11"/>
      <c r="R256" s="7"/>
      <c r="S256" s="8"/>
      <c r="V256" s="109"/>
      <c r="X256" s="109"/>
      <c r="Y256" s="109"/>
      <c r="Z256" s="152"/>
      <c r="AA256" s="141"/>
    </row>
    <row r="257" spans="1:27" ht="20.100000000000001" customHeight="1" x14ac:dyDescent="0.15">
      <c r="A257" s="83"/>
      <c r="B257" s="83"/>
      <c r="C257" s="103"/>
      <c r="D257" s="104"/>
      <c r="E257" s="282" t="s">
        <v>137</v>
      </c>
      <c r="F257" s="283" t="s">
        <v>165</v>
      </c>
      <c r="G257" s="258"/>
      <c r="H257" s="258"/>
      <c r="I257" s="258"/>
      <c r="J257" s="259"/>
      <c r="K257" s="7"/>
      <c r="L257" s="12"/>
      <c r="M257" s="9"/>
      <c r="N257" s="11"/>
      <c r="O257" s="9"/>
      <c r="P257" s="10"/>
      <c r="Q257" s="11"/>
      <c r="R257" s="7"/>
      <c r="S257" s="8"/>
      <c r="V257" s="109"/>
      <c r="X257" s="109"/>
      <c r="Y257" s="109"/>
      <c r="Z257" s="152"/>
      <c r="AA257" s="141"/>
    </row>
    <row r="258" spans="1:27" ht="20.100000000000001" customHeight="1" x14ac:dyDescent="0.15">
      <c r="A258" s="83"/>
      <c r="B258" s="83"/>
      <c r="C258" s="103"/>
      <c r="D258" s="104"/>
      <c r="E258" s="282" t="s">
        <v>138</v>
      </c>
      <c r="F258" s="283" t="s">
        <v>166</v>
      </c>
      <c r="G258" s="258"/>
      <c r="H258" s="258"/>
      <c r="I258" s="258"/>
      <c r="J258" s="259"/>
      <c r="K258" s="7"/>
      <c r="L258" s="12"/>
      <c r="M258" s="9"/>
      <c r="N258" s="11"/>
      <c r="O258" s="9"/>
      <c r="P258" s="10"/>
      <c r="Q258" s="11"/>
      <c r="R258" s="7"/>
      <c r="S258" s="8"/>
      <c r="V258" s="109"/>
      <c r="X258" s="109"/>
      <c r="Y258" s="109"/>
      <c r="Z258" s="152"/>
      <c r="AA258" s="141"/>
    </row>
    <row r="259" spans="1:27" ht="20.100000000000001" customHeight="1" x14ac:dyDescent="0.15">
      <c r="A259" s="83"/>
      <c r="B259" s="83"/>
      <c r="C259" s="103"/>
      <c r="D259" s="104"/>
      <c r="E259" s="282" t="s">
        <v>139</v>
      </c>
      <c r="F259" s="283" t="s">
        <v>167</v>
      </c>
      <c r="G259" s="258"/>
      <c r="H259" s="258"/>
      <c r="I259" s="258"/>
      <c r="J259" s="259"/>
      <c r="K259" s="7"/>
      <c r="L259" s="12"/>
      <c r="M259" s="9"/>
      <c r="N259" s="11"/>
      <c r="O259" s="9"/>
      <c r="P259" s="10"/>
      <c r="Q259" s="11"/>
      <c r="R259" s="7"/>
      <c r="S259" s="8"/>
      <c r="V259" s="109"/>
      <c r="X259" s="109"/>
      <c r="Y259" s="109"/>
      <c r="Z259" s="152"/>
    </row>
    <row r="260" spans="1:27" ht="20.100000000000001" customHeight="1" x14ac:dyDescent="0.15">
      <c r="A260" s="83"/>
      <c r="B260" s="83"/>
      <c r="C260" s="103"/>
      <c r="D260" s="104"/>
      <c r="E260" s="282" t="s">
        <v>140</v>
      </c>
      <c r="F260" s="283" t="s">
        <v>168</v>
      </c>
      <c r="G260" s="258"/>
      <c r="H260" s="258"/>
      <c r="I260" s="258"/>
      <c r="J260" s="259"/>
      <c r="K260" s="7"/>
      <c r="L260" s="12"/>
      <c r="M260" s="9"/>
      <c r="N260" s="11"/>
      <c r="O260" s="9"/>
      <c r="P260" s="10"/>
      <c r="Q260" s="11"/>
      <c r="R260" s="7"/>
      <c r="S260" s="8"/>
      <c r="V260" s="109"/>
      <c r="X260" s="109"/>
      <c r="Y260" s="109"/>
      <c r="Z260" s="152"/>
    </row>
    <row r="261" spans="1:27" ht="20.100000000000001" customHeight="1" x14ac:dyDescent="0.15">
      <c r="A261" s="83"/>
      <c r="B261" s="83"/>
      <c r="C261" s="103"/>
      <c r="D261" s="104"/>
      <c r="E261" s="282" t="s">
        <v>141</v>
      </c>
      <c r="F261" s="283" t="s">
        <v>169</v>
      </c>
      <c r="G261" s="258"/>
      <c r="H261" s="258"/>
      <c r="I261" s="258"/>
      <c r="J261" s="259"/>
      <c r="K261" s="7"/>
      <c r="L261" s="12"/>
      <c r="M261" s="9"/>
      <c r="N261" s="11"/>
      <c r="O261" s="9"/>
      <c r="P261" s="10"/>
      <c r="Q261" s="11"/>
      <c r="R261" s="7"/>
      <c r="S261" s="8"/>
      <c r="V261" s="109"/>
      <c r="X261" s="109"/>
      <c r="Y261" s="109"/>
      <c r="Z261" s="152"/>
    </row>
    <row r="262" spans="1:27" ht="20.100000000000001" customHeight="1" x14ac:dyDescent="0.15">
      <c r="A262" s="83"/>
      <c r="B262" s="83"/>
      <c r="C262" s="103"/>
      <c r="D262" s="104"/>
      <c r="E262" s="282" t="s">
        <v>142</v>
      </c>
      <c r="F262" s="283" t="s">
        <v>170</v>
      </c>
      <c r="G262" s="258"/>
      <c r="H262" s="258"/>
      <c r="I262" s="258"/>
      <c r="J262" s="259"/>
      <c r="K262" s="7"/>
      <c r="L262" s="12"/>
      <c r="M262" s="9"/>
      <c r="N262" s="11"/>
      <c r="O262" s="9"/>
      <c r="P262" s="10"/>
      <c r="Q262" s="11"/>
      <c r="R262" s="7"/>
      <c r="S262" s="8"/>
      <c r="V262" s="109"/>
      <c r="X262" s="109"/>
      <c r="Y262" s="109"/>
      <c r="Z262" s="152"/>
    </row>
    <row r="263" spans="1:27" ht="20.100000000000001" customHeight="1" x14ac:dyDescent="0.15">
      <c r="A263" s="83"/>
      <c r="B263" s="83"/>
      <c r="C263" s="103"/>
      <c r="D263" s="104"/>
      <c r="E263" s="282" t="s">
        <v>143</v>
      </c>
      <c r="F263" s="283" t="s">
        <v>171</v>
      </c>
      <c r="G263" s="258"/>
      <c r="H263" s="258"/>
      <c r="I263" s="258"/>
      <c r="J263" s="259"/>
      <c r="K263" s="7"/>
      <c r="L263" s="12"/>
      <c r="M263" s="9"/>
      <c r="N263" s="11"/>
      <c r="O263" s="9"/>
      <c r="P263" s="10"/>
      <c r="Q263" s="11"/>
      <c r="R263" s="7"/>
      <c r="S263" s="8"/>
      <c r="V263" s="109"/>
      <c r="X263" s="109"/>
      <c r="Y263" s="109"/>
      <c r="Z263" s="152"/>
    </row>
    <row r="264" spans="1:27" ht="20.100000000000001" customHeight="1" x14ac:dyDescent="0.15">
      <c r="A264" s="83"/>
      <c r="B264" s="83"/>
      <c r="C264" s="103"/>
      <c r="D264" s="104"/>
      <c r="E264" s="282" t="s">
        <v>144</v>
      </c>
      <c r="F264" s="283" t="s">
        <v>172</v>
      </c>
      <c r="G264" s="258"/>
      <c r="H264" s="258"/>
      <c r="I264" s="258"/>
      <c r="J264" s="259"/>
      <c r="K264" s="7"/>
      <c r="L264" s="12"/>
      <c r="M264" s="9"/>
      <c r="N264" s="11"/>
      <c r="O264" s="9"/>
      <c r="P264" s="10"/>
      <c r="Q264" s="11"/>
      <c r="R264" s="7"/>
      <c r="S264" s="8"/>
      <c r="V264" s="109"/>
      <c r="X264" s="109"/>
      <c r="Y264" s="109"/>
      <c r="Z264" s="152"/>
    </row>
    <row r="265" spans="1:27" ht="20.100000000000001" customHeight="1" x14ac:dyDescent="0.15">
      <c r="A265" s="83"/>
      <c r="B265" s="83"/>
      <c r="C265" s="103"/>
      <c r="D265" s="104"/>
      <c r="E265" s="282" t="s">
        <v>173</v>
      </c>
      <c r="F265" s="283" t="s">
        <v>174</v>
      </c>
      <c r="G265" s="258"/>
      <c r="H265" s="258"/>
      <c r="I265" s="258"/>
      <c r="J265" s="259"/>
      <c r="K265" s="7"/>
      <c r="L265" s="12"/>
      <c r="M265" s="9"/>
      <c r="N265" s="11"/>
      <c r="O265" s="9"/>
      <c r="P265" s="10"/>
      <c r="Q265" s="11"/>
      <c r="R265" s="7"/>
      <c r="S265" s="8"/>
      <c r="V265" s="109"/>
      <c r="X265" s="109"/>
      <c r="Y265" s="109"/>
      <c r="Z265" s="152"/>
    </row>
    <row r="266" spans="1:27" ht="20.100000000000001" customHeight="1" x14ac:dyDescent="0.15">
      <c r="A266" s="83"/>
      <c r="B266" s="83"/>
      <c r="C266" s="103"/>
      <c r="D266" s="104"/>
      <c r="E266" s="282" t="s">
        <v>175</v>
      </c>
      <c r="F266" s="283" t="s">
        <v>176</v>
      </c>
      <c r="G266" s="258"/>
      <c r="H266" s="258"/>
      <c r="I266" s="258"/>
      <c r="J266" s="259"/>
      <c r="K266" s="7"/>
      <c r="L266" s="12"/>
      <c r="M266" s="9"/>
      <c r="N266" s="11"/>
      <c r="O266" s="9"/>
      <c r="P266" s="10"/>
      <c r="Q266" s="11"/>
      <c r="R266" s="7"/>
      <c r="S266" s="8"/>
      <c r="V266" s="109"/>
      <c r="X266" s="109"/>
      <c r="Y266" s="109"/>
      <c r="Z266" s="152"/>
      <c r="AA266" s="141"/>
    </row>
    <row r="267" spans="1:27" ht="20.100000000000001" customHeight="1" x14ac:dyDescent="0.15">
      <c r="A267" s="83"/>
      <c r="B267" s="83"/>
      <c r="C267" s="103"/>
      <c r="D267" s="104"/>
      <c r="E267" s="282" t="s">
        <v>177</v>
      </c>
      <c r="F267" s="283" t="s">
        <v>178</v>
      </c>
      <c r="G267" s="258"/>
      <c r="H267" s="258"/>
      <c r="I267" s="258"/>
      <c r="J267" s="259"/>
      <c r="K267" s="7"/>
      <c r="L267" s="12"/>
      <c r="M267" s="9"/>
      <c r="N267" s="11"/>
      <c r="O267" s="9"/>
      <c r="P267" s="10"/>
      <c r="Q267" s="11"/>
      <c r="R267" s="7"/>
      <c r="S267" s="8"/>
      <c r="V267" s="109"/>
      <c r="X267" s="109"/>
      <c r="Y267" s="109"/>
      <c r="Z267" s="152"/>
      <c r="AA267" s="241"/>
    </row>
    <row r="268" spans="1:27" ht="20.100000000000001" customHeight="1" x14ac:dyDescent="0.15">
      <c r="A268" s="83"/>
      <c r="B268" s="83"/>
      <c r="C268" s="103"/>
      <c r="D268" s="104"/>
      <c r="E268" s="282" t="s">
        <v>179</v>
      </c>
      <c r="F268" s="283" t="s">
        <v>180</v>
      </c>
      <c r="G268" s="258"/>
      <c r="H268" s="258"/>
      <c r="I268" s="258"/>
      <c r="J268" s="259"/>
      <c r="K268" s="7"/>
      <c r="L268" s="12"/>
      <c r="M268" s="9"/>
      <c r="N268" s="11"/>
      <c r="O268" s="9"/>
      <c r="P268" s="10"/>
      <c r="Q268" s="11"/>
      <c r="R268" s="7"/>
      <c r="S268" s="8"/>
      <c r="V268" s="109"/>
      <c r="X268" s="109"/>
      <c r="Y268" s="109"/>
      <c r="Z268" s="152"/>
      <c r="AA268" s="241"/>
    </row>
    <row r="269" spans="1:27" ht="20.100000000000001" customHeight="1" x14ac:dyDescent="0.15">
      <c r="A269" s="83"/>
      <c r="B269" s="83"/>
      <c r="C269" s="103"/>
      <c r="D269" s="104"/>
      <c r="E269" s="282" t="s">
        <v>181</v>
      </c>
      <c r="F269" s="283" t="s">
        <v>182</v>
      </c>
      <c r="G269" s="258"/>
      <c r="H269" s="258"/>
      <c r="I269" s="258"/>
      <c r="J269" s="259"/>
      <c r="K269" s="7"/>
      <c r="L269" s="12"/>
      <c r="M269" s="9"/>
      <c r="N269" s="11"/>
      <c r="O269" s="9"/>
      <c r="P269" s="10"/>
      <c r="Q269" s="11"/>
      <c r="R269" s="7"/>
      <c r="S269" s="8"/>
      <c r="V269" s="109"/>
      <c r="X269" s="109"/>
      <c r="Y269" s="109"/>
      <c r="Z269" s="152"/>
      <c r="AA269" s="241"/>
    </row>
    <row r="270" spans="1:27" ht="20.100000000000001" customHeight="1" x14ac:dyDescent="0.15">
      <c r="A270" s="83"/>
      <c r="B270" s="83"/>
      <c r="C270" s="103"/>
      <c r="D270" s="104"/>
      <c r="E270" s="282" t="s">
        <v>183</v>
      </c>
      <c r="F270" s="283" t="s">
        <v>184</v>
      </c>
      <c r="G270" s="258"/>
      <c r="H270" s="258"/>
      <c r="I270" s="258"/>
      <c r="J270" s="259"/>
      <c r="K270" s="7"/>
      <c r="L270" s="12"/>
      <c r="M270" s="9"/>
      <c r="N270" s="11"/>
      <c r="O270" s="9"/>
      <c r="P270" s="10"/>
      <c r="Q270" s="11"/>
      <c r="R270" s="7"/>
      <c r="S270" s="8"/>
      <c r="V270" s="109"/>
      <c r="X270" s="109"/>
      <c r="Y270" s="109"/>
      <c r="Z270" s="152"/>
      <c r="AA270" s="241"/>
    </row>
    <row r="271" spans="1:27" ht="20.100000000000001" customHeight="1" x14ac:dyDescent="0.15">
      <c r="A271" s="83"/>
      <c r="B271" s="83"/>
      <c r="C271" s="103"/>
      <c r="D271" s="104"/>
      <c r="E271" s="282" t="s">
        <v>185</v>
      </c>
      <c r="F271" s="283" t="s">
        <v>186</v>
      </c>
      <c r="G271" s="258"/>
      <c r="H271" s="258"/>
      <c r="I271" s="258"/>
      <c r="J271" s="259"/>
      <c r="K271" s="7"/>
      <c r="L271" s="12"/>
      <c r="M271" s="9"/>
      <c r="N271" s="11"/>
      <c r="O271" s="9"/>
      <c r="P271" s="10"/>
      <c r="Q271" s="11"/>
      <c r="R271" s="7"/>
      <c r="S271" s="8"/>
      <c r="V271" s="109"/>
      <c r="X271" s="109"/>
      <c r="Y271" s="109"/>
      <c r="Z271" s="152"/>
      <c r="AA271" s="241"/>
    </row>
    <row r="272" spans="1:27" ht="20.100000000000001" customHeight="1" x14ac:dyDescent="0.15">
      <c r="A272" s="83"/>
      <c r="B272" s="83"/>
      <c r="C272" s="103"/>
      <c r="D272" s="104"/>
      <c r="E272" s="282" t="s">
        <v>187</v>
      </c>
      <c r="F272" s="283" t="s">
        <v>188</v>
      </c>
      <c r="G272" s="258"/>
      <c r="H272" s="258"/>
      <c r="I272" s="258"/>
      <c r="J272" s="259"/>
      <c r="K272" s="7"/>
      <c r="L272" s="12"/>
      <c r="M272" s="9"/>
      <c r="N272" s="11"/>
      <c r="O272" s="9"/>
      <c r="P272" s="10"/>
      <c r="Q272" s="11"/>
      <c r="R272" s="7"/>
      <c r="S272" s="8"/>
      <c r="V272" s="109"/>
      <c r="X272" s="109"/>
      <c r="Y272" s="109"/>
      <c r="Z272" s="152"/>
      <c r="AA272" s="241"/>
    </row>
    <row r="273" spans="1:27" ht="20.100000000000001" customHeight="1" x14ac:dyDescent="0.15">
      <c r="A273" s="83"/>
      <c r="B273" s="83"/>
      <c r="C273" s="103"/>
      <c r="D273" s="104"/>
      <c r="E273" s="282" t="s">
        <v>189</v>
      </c>
      <c r="F273" s="283" t="s">
        <v>190</v>
      </c>
      <c r="G273" s="258"/>
      <c r="H273" s="258"/>
      <c r="I273" s="258"/>
      <c r="J273" s="259"/>
      <c r="K273" s="7"/>
      <c r="L273" s="12"/>
      <c r="M273" s="9"/>
      <c r="N273" s="11"/>
      <c r="O273" s="9"/>
      <c r="P273" s="10"/>
      <c r="Q273" s="11"/>
      <c r="R273" s="7"/>
      <c r="S273" s="8"/>
      <c r="V273" s="109"/>
      <c r="X273" s="109"/>
      <c r="Y273" s="109"/>
      <c r="Z273" s="152"/>
      <c r="AA273" s="241"/>
    </row>
    <row r="274" spans="1:27" ht="20.100000000000001" customHeight="1" x14ac:dyDescent="0.15">
      <c r="A274" s="83"/>
      <c r="B274" s="83"/>
      <c r="C274" s="103"/>
      <c r="D274" s="104"/>
      <c r="E274" s="282" t="s">
        <v>191</v>
      </c>
      <c r="F274" s="283" t="s">
        <v>192</v>
      </c>
      <c r="G274" s="258"/>
      <c r="H274" s="258"/>
      <c r="I274" s="258"/>
      <c r="J274" s="259"/>
      <c r="K274" s="7"/>
      <c r="L274" s="12"/>
      <c r="M274" s="9"/>
      <c r="N274" s="11"/>
      <c r="O274" s="9"/>
      <c r="P274" s="10"/>
      <c r="Q274" s="11"/>
      <c r="R274" s="7"/>
      <c r="S274" s="8"/>
      <c r="V274" s="109"/>
      <c r="X274" s="109"/>
      <c r="Y274" s="109"/>
      <c r="Z274" s="152"/>
      <c r="AA274" s="241"/>
    </row>
    <row r="275" spans="1:27" ht="20.100000000000001" customHeight="1" x14ac:dyDescent="0.15">
      <c r="A275" s="83"/>
      <c r="B275" s="83"/>
      <c r="C275" s="103"/>
      <c r="D275" s="104"/>
      <c r="E275" s="284" t="s">
        <v>193</v>
      </c>
      <c r="F275" s="285" t="s">
        <v>194</v>
      </c>
      <c r="G275" s="262"/>
      <c r="H275" s="262"/>
      <c r="I275" s="262"/>
      <c r="J275" s="263"/>
      <c r="K275" s="71"/>
      <c r="L275" s="72"/>
      <c r="M275" s="27"/>
      <c r="N275" s="70"/>
      <c r="O275" s="27"/>
      <c r="P275" s="28"/>
      <c r="Q275" s="70"/>
      <c r="R275" s="71"/>
      <c r="S275" s="73"/>
      <c r="V275" s="109"/>
      <c r="X275" s="109"/>
      <c r="Y275" s="109"/>
      <c r="Z275" s="152"/>
      <c r="AA275" s="241"/>
    </row>
    <row r="276" spans="1:27" ht="20.100000000000001" customHeight="1" x14ac:dyDescent="0.15">
      <c r="A276" s="83"/>
      <c r="B276" s="83"/>
      <c r="C276" s="103"/>
      <c r="D276" s="104"/>
      <c r="E276" s="286"/>
      <c r="F276" s="286"/>
      <c r="N276" s="287"/>
      <c r="O276" s="287"/>
      <c r="P276" s="287"/>
      <c r="S276" s="287"/>
      <c r="Y276" s="109"/>
      <c r="Z276" s="152"/>
      <c r="AA276" s="241"/>
    </row>
    <row r="277" spans="1:27" ht="20.100000000000001" customHeight="1" x14ac:dyDescent="0.15">
      <c r="A277" s="83"/>
      <c r="B277" s="83"/>
      <c r="C277" s="103"/>
      <c r="D277" s="104">
        <v>5</v>
      </c>
      <c r="E277" s="109" t="s">
        <v>222</v>
      </c>
      <c r="F277" s="109"/>
      <c r="G277" s="109"/>
      <c r="H277" s="109"/>
      <c r="I277" s="106"/>
      <c r="J277" s="111"/>
      <c r="K277" s="110"/>
      <c r="L277" s="110"/>
      <c r="M277" s="110"/>
      <c r="N277" s="110"/>
      <c r="O277" s="110"/>
      <c r="P277" s="110"/>
      <c r="Q277" s="110"/>
      <c r="R277" s="110"/>
      <c r="S277" s="110"/>
      <c r="T277" s="110"/>
      <c r="U277" s="110"/>
      <c r="V277" s="110"/>
      <c r="W277" s="110"/>
      <c r="X277" s="110"/>
      <c r="Y277" s="110"/>
      <c r="Z277" s="108"/>
    </row>
    <row r="278" spans="1:27" ht="60" customHeight="1" x14ac:dyDescent="0.15">
      <c r="A278" s="83"/>
      <c r="B278" s="83"/>
      <c r="C278" s="103"/>
      <c r="D278" s="104"/>
      <c r="E278" s="288" t="s">
        <v>275</v>
      </c>
      <c r="F278" s="289"/>
      <c r="G278" s="289"/>
      <c r="H278" s="289"/>
      <c r="I278" s="289"/>
      <c r="J278" s="289"/>
      <c r="K278" s="289"/>
      <c r="L278" s="289"/>
      <c r="M278" s="289"/>
      <c r="N278" s="289"/>
      <c r="O278" s="289"/>
      <c r="P278" s="289"/>
      <c r="Q278" s="289"/>
      <c r="R278" s="289"/>
      <c r="S278" s="289"/>
      <c r="T278" s="289"/>
      <c r="U278" s="289"/>
      <c r="V278" s="289"/>
      <c r="W278" s="289"/>
      <c r="X278" s="289"/>
      <c r="Y278" s="289"/>
      <c r="Z278" s="108"/>
    </row>
    <row r="279" spans="1:27" ht="20.100000000000001" customHeight="1" x14ac:dyDescent="0.15">
      <c r="A279" s="83"/>
      <c r="B279" s="83"/>
      <c r="C279" s="103"/>
      <c r="D279" s="104"/>
      <c r="E279" s="290"/>
      <c r="F279" s="291" t="s">
        <v>261</v>
      </c>
      <c r="G279" s="291"/>
      <c r="H279" s="292"/>
      <c r="I279" s="291" t="s">
        <v>260</v>
      </c>
      <c r="J279" s="291"/>
      <c r="K279" s="291"/>
      <c r="L279" s="291"/>
      <c r="M279" s="291"/>
      <c r="N279" s="291"/>
      <c r="O279" s="291"/>
      <c r="P279" s="293" t="s">
        <v>223</v>
      </c>
      <c r="Q279" s="294"/>
      <c r="R279" s="110"/>
      <c r="X279" s="110"/>
      <c r="Z279" s="108"/>
    </row>
    <row r="280" spans="1:27" ht="20.100000000000001" customHeight="1" x14ac:dyDescent="0.15">
      <c r="A280" s="83"/>
      <c r="B280" s="83"/>
      <c r="C280" s="103"/>
      <c r="D280" s="104"/>
      <c r="E280" s="295" t="s">
        <v>238</v>
      </c>
      <c r="F280" s="296" t="s">
        <v>232</v>
      </c>
      <c r="G280" s="296"/>
      <c r="H280" s="297"/>
      <c r="I280" s="298" t="s">
        <v>224</v>
      </c>
      <c r="J280" s="298"/>
      <c r="K280" s="298"/>
      <c r="L280" s="298"/>
      <c r="M280" s="298"/>
      <c r="N280" s="298"/>
      <c r="O280" s="298"/>
      <c r="P280" s="1"/>
      <c r="Q280" s="2"/>
      <c r="R280" s="110"/>
      <c r="X280" s="110"/>
      <c r="Z280" s="108"/>
    </row>
    <row r="281" spans="1:27" ht="20.100000000000001" customHeight="1" x14ac:dyDescent="0.15">
      <c r="A281" s="83"/>
      <c r="B281" s="83"/>
      <c r="C281" s="103"/>
      <c r="D281" s="104"/>
      <c r="E281" s="295"/>
      <c r="F281" s="299"/>
      <c r="G281" s="299"/>
      <c r="H281" s="300"/>
      <c r="I281" s="301" t="s">
        <v>225</v>
      </c>
      <c r="J281" s="301"/>
      <c r="K281" s="301"/>
      <c r="L281" s="301"/>
      <c r="M281" s="301"/>
      <c r="N281" s="301"/>
      <c r="O281" s="301"/>
      <c r="P281" s="5"/>
      <c r="Q281" s="6"/>
      <c r="R281" s="110"/>
      <c r="X281" s="110"/>
      <c r="Z281" s="108"/>
    </row>
    <row r="282" spans="1:27" ht="20.100000000000001" customHeight="1" x14ac:dyDescent="0.15">
      <c r="A282" s="83"/>
      <c r="B282" s="83"/>
      <c r="C282" s="103"/>
      <c r="D282" s="104"/>
      <c r="E282" s="295"/>
      <c r="F282" s="302" t="s">
        <v>233</v>
      </c>
      <c r="G282" s="302"/>
      <c r="H282" s="303"/>
      <c r="I282" s="301" t="s">
        <v>224</v>
      </c>
      <c r="J282" s="301"/>
      <c r="K282" s="301"/>
      <c r="L282" s="301"/>
      <c r="M282" s="301"/>
      <c r="N282" s="301"/>
      <c r="O282" s="301"/>
      <c r="P282" s="5"/>
      <c r="Q282" s="6"/>
      <c r="R282" s="110"/>
      <c r="X282" s="110"/>
      <c r="Z282" s="108"/>
    </row>
    <row r="283" spans="1:27" ht="20.100000000000001" customHeight="1" x14ac:dyDescent="0.15">
      <c r="A283" s="83"/>
      <c r="B283" s="83"/>
      <c r="C283" s="103"/>
      <c r="D283" s="104"/>
      <c r="E283" s="295"/>
      <c r="F283" s="304"/>
      <c r="G283" s="304"/>
      <c r="H283" s="305"/>
      <c r="I283" s="306" t="s">
        <v>225</v>
      </c>
      <c r="J283" s="307"/>
      <c r="K283" s="301" t="s">
        <v>226</v>
      </c>
      <c r="L283" s="301"/>
      <c r="M283" s="301"/>
      <c r="N283" s="301"/>
      <c r="O283" s="301"/>
      <c r="P283" s="5"/>
      <c r="Q283" s="6"/>
      <c r="R283" s="110"/>
      <c r="X283" s="110"/>
      <c r="Z283" s="108"/>
    </row>
    <row r="284" spans="1:27" ht="20.100000000000001" customHeight="1" x14ac:dyDescent="0.15">
      <c r="A284" s="83"/>
      <c r="B284" s="83"/>
      <c r="C284" s="103"/>
      <c r="D284" s="104"/>
      <c r="E284" s="295"/>
      <c r="F284" s="304"/>
      <c r="G284" s="304"/>
      <c r="H284" s="305"/>
      <c r="I284" s="308"/>
      <c r="J284" s="309"/>
      <c r="K284" s="301" t="s">
        <v>227</v>
      </c>
      <c r="L284" s="301"/>
      <c r="M284" s="301"/>
      <c r="N284" s="301"/>
      <c r="O284" s="301"/>
      <c r="P284" s="5"/>
      <c r="Q284" s="6"/>
      <c r="R284" s="110"/>
      <c r="X284" s="110"/>
      <c r="Z284" s="108"/>
    </row>
    <row r="285" spans="1:27" ht="20.100000000000001" customHeight="1" x14ac:dyDescent="0.15">
      <c r="A285" s="83"/>
      <c r="B285" s="83"/>
      <c r="C285" s="103"/>
      <c r="D285" s="104"/>
      <c r="E285" s="295"/>
      <c r="F285" s="299"/>
      <c r="G285" s="299"/>
      <c r="H285" s="300"/>
      <c r="I285" s="310"/>
      <c r="J285" s="311"/>
      <c r="K285" s="301" t="s">
        <v>228</v>
      </c>
      <c r="L285" s="301"/>
      <c r="M285" s="301"/>
      <c r="N285" s="301"/>
      <c r="O285" s="301"/>
      <c r="P285" s="5"/>
      <c r="Q285" s="6"/>
      <c r="R285" s="110"/>
      <c r="X285" s="110"/>
      <c r="Z285" s="108"/>
    </row>
    <row r="286" spans="1:27" ht="20.100000000000001" customHeight="1" x14ac:dyDescent="0.15">
      <c r="A286" s="83"/>
      <c r="B286" s="83"/>
      <c r="C286" s="103"/>
      <c r="D286" s="104"/>
      <c r="E286" s="295"/>
      <c r="F286" s="302" t="s">
        <v>234</v>
      </c>
      <c r="G286" s="302"/>
      <c r="H286" s="303"/>
      <c r="I286" s="312" t="s">
        <v>224</v>
      </c>
      <c r="J286" s="301"/>
      <c r="K286" s="301"/>
      <c r="L286" s="301"/>
      <c r="M286" s="301"/>
      <c r="N286" s="301"/>
      <c r="O286" s="301"/>
      <c r="P286" s="5"/>
      <c r="Q286" s="6"/>
      <c r="R286" s="110"/>
      <c r="X286" s="110"/>
      <c r="Z286" s="108"/>
    </row>
    <row r="287" spans="1:27" ht="20.100000000000001" customHeight="1" x14ac:dyDescent="0.15">
      <c r="A287" s="83"/>
      <c r="B287" s="83"/>
      <c r="C287" s="103"/>
      <c r="D287" s="104"/>
      <c r="E287" s="295"/>
      <c r="F287" s="304"/>
      <c r="G287" s="304"/>
      <c r="H287" s="305"/>
      <c r="I287" s="306" t="s">
        <v>225</v>
      </c>
      <c r="J287" s="307"/>
      <c r="K287" s="301" t="s">
        <v>229</v>
      </c>
      <c r="L287" s="301"/>
      <c r="M287" s="301"/>
      <c r="N287" s="301"/>
      <c r="O287" s="301"/>
      <c r="P287" s="5"/>
      <c r="Q287" s="6"/>
      <c r="R287" s="110"/>
      <c r="X287" s="110"/>
      <c r="Z287" s="108"/>
    </row>
    <row r="288" spans="1:27" ht="20.100000000000001" customHeight="1" x14ac:dyDescent="0.15">
      <c r="A288" s="83"/>
      <c r="B288" s="83"/>
      <c r="C288" s="103"/>
      <c r="D288" s="104"/>
      <c r="E288" s="295"/>
      <c r="F288" s="304"/>
      <c r="G288" s="304"/>
      <c r="H288" s="305"/>
      <c r="I288" s="308"/>
      <c r="J288" s="309"/>
      <c r="K288" s="301" t="s">
        <v>230</v>
      </c>
      <c r="L288" s="301"/>
      <c r="M288" s="301"/>
      <c r="N288" s="301"/>
      <c r="O288" s="301"/>
      <c r="P288" s="5"/>
      <c r="Q288" s="6"/>
      <c r="R288" s="110"/>
      <c r="X288" s="110"/>
      <c r="Z288" s="108"/>
    </row>
    <row r="289" spans="1:26" ht="20.100000000000001" customHeight="1" x14ac:dyDescent="0.15">
      <c r="A289" s="83"/>
      <c r="B289" s="83"/>
      <c r="C289" s="103"/>
      <c r="D289" s="104"/>
      <c r="E289" s="295"/>
      <c r="F289" s="299"/>
      <c r="G289" s="299"/>
      <c r="H289" s="300"/>
      <c r="I289" s="310"/>
      <c r="J289" s="311"/>
      <c r="K289" s="301" t="s">
        <v>231</v>
      </c>
      <c r="L289" s="301"/>
      <c r="M289" s="301"/>
      <c r="N289" s="301"/>
      <c r="O289" s="301"/>
      <c r="P289" s="5"/>
      <c r="Q289" s="6"/>
      <c r="R289" s="110"/>
      <c r="X289" s="110"/>
      <c r="Z289" s="108"/>
    </row>
    <row r="290" spans="1:26" ht="20.100000000000001" customHeight="1" x14ac:dyDescent="0.15">
      <c r="A290" s="83"/>
      <c r="B290" s="83"/>
      <c r="C290" s="103"/>
      <c r="D290" s="104"/>
      <c r="E290" s="295"/>
      <c r="F290" s="302" t="s">
        <v>235</v>
      </c>
      <c r="G290" s="302"/>
      <c r="H290" s="303"/>
      <c r="I290" s="301" t="s">
        <v>224</v>
      </c>
      <c r="J290" s="301"/>
      <c r="K290" s="301"/>
      <c r="L290" s="301"/>
      <c r="M290" s="301"/>
      <c r="N290" s="301"/>
      <c r="O290" s="301"/>
      <c r="P290" s="5"/>
      <c r="Q290" s="6"/>
      <c r="R290" s="110"/>
      <c r="X290" s="110"/>
      <c r="Z290" s="108"/>
    </row>
    <row r="291" spans="1:26" ht="20.100000000000001" customHeight="1" x14ac:dyDescent="0.15">
      <c r="A291" s="83"/>
      <c r="B291" s="83"/>
      <c r="C291" s="103"/>
      <c r="D291" s="104"/>
      <c r="E291" s="295"/>
      <c r="F291" s="299"/>
      <c r="G291" s="299"/>
      <c r="H291" s="300"/>
      <c r="I291" s="301" t="s">
        <v>225</v>
      </c>
      <c r="J291" s="301"/>
      <c r="K291" s="301"/>
      <c r="L291" s="301"/>
      <c r="M291" s="301"/>
      <c r="N291" s="301"/>
      <c r="O291" s="301"/>
      <c r="P291" s="5"/>
      <c r="Q291" s="6"/>
      <c r="R291" s="110"/>
      <c r="X291" s="110"/>
      <c r="Z291" s="108"/>
    </row>
    <row r="292" spans="1:26" ht="20.100000000000001" customHeight="1" x14ac:dyDescent="0.15">
      <c r="A292" s="83"/>
      <c r="B292" s="83"/>
      <c r="C292" s="103"/>
      <c r="D292" s="104"/>
      <c r="E292" s="295"/>
      <c r="F292" s="302" t="s">
        <v>236</v>
      </c>
      <c r="G292" s="302"/>
      <c r="H292" s="303"/>
      <c r="I292" s="313" t="s">
        <v>224</v>
      </c>
      <c r="J292" s="313"/>
      <c r="K292" s="313"/>
      <c r="L292" s="313"/>
      <c r="M292" s="313"/>
      <c r="N292" s="313"/>
      <c r="O292" s="313"/>
      <c r="P292" s="5"/>
      <c r="Q292" s="6"/>
      <c r="R292" s="110"/>
      <c r="X292" s="110"/>
      <c r="Z292" s="108"/>
    </row>
    <row r="293" spans="1:26" ht="20.100000000000001" customHeight="1" x14ac:dyDescent="0.15">
      <c r="A293" s="83"/>
      <c r="B293" s="83"/>
      <c r="C293" s="103"/>
      <c r="D293" s="104"/>
      <c r="E293" s="295"/>
      <c r="F293" s="299"/>
      <c r="G293" s="299"/>
      <c r="H293" s="300"/>
      <c r="I293" s="301" t="s">
        <v>225</v>
      </c>
      <c r="J293" s="301"/>
      <c r="K293" s="301"/>
      <c r="L293" s="301"/>
      <c r="M293" s="301"/>
      <c r="N293" s="301"/>
      <c r="O293" s="301"/>
      <c r="P293" s="5"/>
      <c r="Q293" s="6"/>
      <c r="R293" s="110"/>
      <c r="X293" s="110"/>
      <c r="Z293" s="108"/>
    </row>
    <row r="294" spans="1:26" ht="20.100000000000001" customHeight="1" x14ac:dyDescent="0.15">
      <c r="A294" s="83"/>
      <c r="B294" s="83"/>
      <c r="C294" s="103"/>
      <c r="D294" s="104"/>
      <c r="E294" s="295"/>
      <c r="F294" s="302" t="s">
        <v>237</v>
      </c>
      <c r="G294" s="302"/>
      <c r="H294" s="303"/>
      <c r="I294" s="301" t="s">
        <v>224</v>
      </c>
      <c r="J294" s="301"/>
      <c r="K294" s="301"/>
      <c r="L294" s="301"/>
      <c r="M294" s="301"/>
      <c r="N294" s="301"/>
      <c r="O294" s="301"/>
      <c r="P294" s="5"/>
      <c r="Q294" s="6"/>
      <c r="R294" s="110"/>
      <c r="X294" s="110"/>
      <c r="Z294" s="108"/>
    </row>
    <row r="295" spans="1:26" ht="20.100000000000001" customHeight="1" x14ac:dyDescent="0.15">
      <c r="A295" s="83"/>
      <c r="B295" s="83"/>
      <c r="C295" s="103"/>
      <c r="D295" s="104"/>
      <c r="E295" s="314"/>
      <c r="F295" s="315"/>
      <c r="G295" s="315"/>
      <c r="H295" s="305"/>
      <c r="I295" s="316" t="s">
        <v>225</v>
      </c>
      <c r="J295" s="316"/>
      <c r="K295" s="316"/>
      <c r="L295" s="316"/>
      <c r="M295" s="316"/>
      <c r="N295" s="316"/>
      <c r="O295" s="316"/>
      <c r="P295" s="3"/>
      <c r="Q295" s="4"/>
      <c r="R295" s="110"/>
      <c r="X295" s="110"/>
      <c r="Z295" s="108"/>
    </row>
    <row r="296" spans="1:26" ht="20.100000000000001" customHeight="1" x14ac:dyDescent="0.15">
      <c r="A296" s="83"/>
      <c r="B296" s="83"/>
      <c r="C296" s="103"/>
      <c r="D296" s="104"/>
      <c r="E296" s="290"/>
      <c r="F296" s="291" t="s">
        <v>258</v>
      </c>
      <c r="G296" s="291"/>
      <c r="H296" s="292"/>
      <c r="I296" s="291" t="s">
        <v>259</v>
      </c>
      <c r="J296" s="291"/>
      <c r="K296" s="291"/>
      <c r="L296" s="291"/>
      <c r="M296" s="291"/>
      <c r="N296" s="291"/>
      <c r="O296" s="291"/>
      <c r="P296" s="293" t="s">
        <v>223</v>
      </c>
      <c r="Q296" s="294"/>
      <c r="R296" s="110"/>
      <c r="X296" s="110"/>
      <c r="Z296" s="108"/>
    </row>
    <row r="297" spans="1:26" ht="20.100000000000001" customHeight="1" x14ac:dyDescent="0.15">
      <c r="A297" s="83"/>
      <c r="B297" s="83"/>
      <c r="C297" s="103"/>
      <c r="D297" s="104"/>
      <c r="E297" s="295" t="s">
        <v>257</v>
      </c>
      <c r="F297" s="317" t="s">
        <v>67</v>
      </c>
      <c r="G297" s="317"/>
      <c r="H297" s="318"/>
      <c r="I297" s="301" t="s">
        <v>239</v>
      </c>
      <c r="J297" s="301"/>
      <c r="K297" s="301"/>
      <c r="L297" s="301"/>
      <c r="M297" s="301"/>
      <c r="N297" s="301"/>
      <c r="O297" s="301"/>
      <c r="P297" s="1"/>
      <c r="Q297" s="2"/>
      <c r="R297" s="110"/>
      <c r="X297" s="110"/>
      <c r="Z297" s="108"/>
    </row>
    <row r="298" spans="1:26" ht="20.100000000000001" customHeight="1" x14ac:dyDescent="0.15">
      <c r="A298" s="83"/>
      <c r="B298" s="83"/>
      <c r="C298" s="103"/>
      <c r="D298" s="104"/>
      <c r="E298" s="295"/>
      <c r="F298" s="319"/>
      <c r="G298" s="319"/>
      <c r="H298" s="311"/>
      <c r="I298" s="301" t="s">
        <v>216</v>
      </c>
      <c r="J298" s="301"/>
      <c r="K298" s="301"/>
      <c r="L298" s="301"/>
      <c r="M298" s="301"/>
      <c r="N298" s="301"/>
      <c r="O298" s="301"/>
      <c r="P298" s="5"/>
      <c r="Q298" s="6"/>
      <c r="R298" s="110"/>
      <c r="X298" s="110"/>
      <c r="Z298" s="108"/>
    </row>
    <row r="299" spans="1:26" ht="20.100000000000001" customHeight="1" x14ac:dyDescent="0.15">
      <c r="A299" s="83"/>
      <c r="B299" s="83"/>
      <c r="C299" s="103"/>
      <c r="D299" s="104"/>
      <c r="E299" s="295"/>
      <c r="F299" s="301" t="s">
        <v>251</v>
      </c>
      <c r="G299" s="301"/>
      <c r="H299" s="320"/>
      <c r="I299" s="301" t="s">
        <v>240</v>
      </c>
      <c r="J299" s="301"/>
      <c r="K299" s="301"/>
      <c r="L299" s="301"/>
      <c r="M299" s="301"/>
      <c r="N299" s="301"/>
      <c r="O299" s="301"/>
      <c r="P299" s="5"/>
      <c r="Q299" s="6"/>
      <c r="R299" s="110"/>
      <c r="X299" s="110"/>
      <c r="Z299" s="108"/>
    </row>
    <row r="300" spans="1:26" ht="20.100000000000001" customHeight="1" x14ac:dyDescent="0.15">
      <c r="A300" s="83"/>
      <c r="B300" s="83"/>
      <c r="C300" s="103"/>
      <c r="D300" s="104"/>
      <c r="E300" s="295"/>
      <c r="F300" s="301" t="s">
        <v>252</v>
      </c>
      <c r="G300" s="301"/>
      <c r="H300" s="320"/>
      <c r="I300" s="301" t="s">
        <v>241</v>
      </c>
      <c r="J300" s="301"/>
      <c r="K300" s="301"/>
      <c r="L300" s="301"/>
      <c r="M300" s="301"/>
      <c r="N300" s="301"/>
      <c r="O300" s="301"/>
      <c r="P300" s="5"/>
      <c r="Q300" s="6"/>
      <c r="R300" s="110"/>
      <c r="X300" s="110"/>
      <c r="Z300" s="108"/>
    </row>
    <row r="301" spans="1:26" ht="20.100000000000001" customHeight="1" x14ac:dyDescent="0.15">
      <c r="A301" s="83"/>
      <c r="B301" s="83"/>
      <c r="C301" s="103"/>
      <c r="D301" s="104"/>
      <c r="E301" s="295"/>
      <c r="F301" s="321" t="s">
        <v>253</v>
      </c>
      <c r="G301" s="321"/>
      <c r="H301" s="307"/>
      <c r="I301" s="301" t="s">
        <v>242</v>
      </c>
      <c r="J301" s="301"/>
      <c r="K301" s="301"/>
      <c r="L301" s="301"/>
      <c r="M301" s="301"/>
      <c r="N301" s="301"/>
      <c r="O301" s="301"/>
      <c r="P301" s="5"/>
      <c r="Q301" s="6"/>
      <c r="R301" s="110"/>
      <c r="X301" s="110"/>
      <c r="Z301" s="108"/>
    </row>
    <row r="302" spans="1:26" ht="20.100000000000001" customHeight="1" x14ac:dyDescent="0.15">
      <c r="A302" s="83"/>
      <c r="B302" s="83"/>
      <c r="C302" s="103"/>
      <c r="D302" s="104"/>
      <c r="E302" s="295"/>
      <c r="F302" s="319"/>
      <c r="G302" s="319"/>
      <c r="H302" s="311"/>
      <c r="I302" s="301" t="s">
        <v>216</v>
      </c>
      <c r="J302" s="301"/>
      <c r="K302" s="301"/>
      <c r="L302" s="301"/>
      <c r="M302" s="301"/>
      <c r="N302" s="301"/>
      <c r="O302" s="301"/>
      <c r="P302" s="5"/>
      <c r="Q302" s="6"/>
      <c r="R302" s="110"/>
      <c r="X302" s="110"/>
      <c r="Z302" s="108"/>
    </row>
    <row r="303" spans="1:26" ht="20.100000000000001" customHeight="1" x14ac:dyDescent="0.15">
      <c r="A303" s="83"/>
      <c r="B303" s="83"/>
      <c r="C303" s="103"/>
      <c r="D303" s="104"/>
      <c r="E303" s="295"/>
      <c r="F303" s="321" t="s">
        <v>254</v>
      </c>
      <c r="G303" s="321"/>
      <c r="H303" s="307"/>
      <c r="I303" s="313" t="s">
        <v>243</v>
      </c>
      <c r="J303" s="313"/>
      <c r="K303" s="313"/>
      <c r="L303" s="313"/>
      <c r="M303" s="313"/>
      <c r="N303" s="313"/>
      <c r="O303" s="313"/>
      <c r="P303" s="5"/>
      <c r="Q303" s="6"/>
      <c r="R303" s="110"/>
      <c r="X303" s="110"/>
      <c r="Z303" s="108"/>
    </row>
    <row r="304" spans="1:26" ht="20.100000000000001" customHeight="1" x14ac:dyDescent="0.15">
      <c r="A304" s="83"/>
      <c r="B304" s="83"/>
      <c r="C304" s="103"/>
      <c r="D304" s="104"/>
      <c r="E304" s="295"/>
      <c r="F304" s="319"/>
      <c r="G304" s="319"/>
      <c r="H304" s="311"/>
      <c r="I304" s="301" t="s">
        <v>216</v>
      </c>
      <c r="J304" s="301"/>
      <c r="K304" s="301"/>
      <c r="L304" s="301"/>
      <c r="M304" s="301"/>
      <c r="N304" s="301"/>
      <c r="O304" s="301"/>
      <c r="P304" s="5"/>
      <c r="Q304" s="6"/>
      <c r="R304" s="110"/>
      <c r="X304" s="110"/>
      <c r="Z304" s="108"/>
    </row>
    <row r="305" spans="1:26" ht="20.100000000000001" customHeight="1" x14ac:dyDescent="0.15">
      <c r="A305" s="83"/>
      <c r="B305" s="83"/>
      <c r="C305" s="103"/>
      <c r="D305" s="104"/>
      <c r="E305" s="295"/>
      <c r="F305" s="321" t="s">
        <v>255</v>
      </c>
      <c r="G305" s="321"/>
      <c r="H305" s="307"/>
      <c r="I305" s="301" t="s">
        <v>244</v>
      </c>
      <c r="J305" s="301"/>
      <c r="K305" s="301"/>
      <c r="L305" s="301"/>
      <c r="M305" s="301"/>
      <c r="N305" s="301"/>
      <c r="O305" s="301"/>
      <c r="P305" s="5"/>
      <c r="Q305" s="6"/>
      <c r="R305" s="110"/>
      <c r="X305" s="110"/>
      <c r="Z305" s="108"/>
    </row>
    <row r="306" spans="1:26" ht="20.100000000000001" customHeight="1" x14ac:dyDescent="0.15">
      <c r="A306" s="83"/>
      <c r="B306" s="83"/>
      <c r="C306" s="103"/>
      <c r="D306" s="104"/>
      <c r="E306" s="295"/>
      <c r="F306" s="319"/>
      <c r="G306" s="319"/>
      <c r="H306" s="311"/>
      <c r="I306" s="301" t="s">
        <v>245</v>
      </c>
      <c r="J306" s="301"/>
      <c r="K306" s="301"/>
      <c r="L306" s="301"/>
      <c r="M306" s="301"/>
      <c r="N306" s="301"/>
      <c r="O306" s="301"/>
      <c r="P306" s="5"/>
      <c r="Q306" s="6"/>
      <c r="R306" s="110"/>
      <c r="X306" s="110"/>
      <c r="Z306" s="108"/>
    </row>
    <row r="307" spans="1:26" ht="20.100000000000001" customHeight="1" x14ac:dyDescent="0.15">
      <c r="A307" s="83"/>
      <c r="B307" s="83"/>
      <c r="C307" s="103"/>
      <c r="D307" s="104"/>
      <c r="E307" s="295"/>
      <c r="F307" s="321" t="s">
        <v>256</v>
      </c>
      <c r="G307" s="321"/>
      <c r="H307" s="307"/>
      <c r="I307" s="301" t="s">
        <v>246</v>
      </c>
      <c r="J307" s="301"/>
      <c r="K307" s="301"/>
      <c r="L307" s="301"/>
      <c r="M307" s="301"/>
      <c r="N307" s="301"/>
      <c r="O307" s="301"/>
      <c r="P307" s="5"/>
      <c r="Q307" s="6"/>
      <c r="R307" s="110"/>
      <c r="X307" s="110"/>
      <c r="Z307" s="108"/>
    </row>
    <row r="308" spans="1:26" ht="20.100000000000001" customHeight="1" x14ac:dyDescent="0.15">
      <c r="A308" s="83"/>
      <c r="B308" s="83"/>
      <c r="C308" s="103"/>
      <c r="D308" s="104"/>
      <c r="E308" s="295"/>
      <c r="F308" s="322"/>
      <c r="G308" s="322"/>
      <c r="H308" s="309"/>
      <c r="I308" s="301" t="s">
        <v>247</v>
      </c>
      <c r="J308" s="301"/>
      <c r="K308" s="301"/>
      <c r="L308" s="301"/>
      <c r="M308" s="301"/>
      <c r="N308" s="301"/>
      <c r="O308" s="301"/>
      <c r="P308" s="5"/>
      <c r="Q308" s="6"/>
      <c r="R308" s="110"/>
      <c r="X308" s="110"/>
      <c r="Z308" s="108"/>
    </row>
    <row r="309" spans="1:26" ht="20.100000000000001" customHeight="1" x14ac:dyDescent="0.15">
      <c r="A309" s="83"/>
      <c r="B309" s="83"/>
      <c r="C309" s="103"/>
      <c r="D309" s="104"/>
      <c r="E309" s="295"/>
      <c r="F309" s="322"/>
      <c r="G309" s="322"/>
      <c r="H309" s="309"/>
      <c r="I309" s="301" t="s">
        <v>216</v>
      </c>
      <c r="J309" s="301"/>
      <c r="K309" s="301"/>
      <c r="L309" s="301"/>
      <c r="M309" s="301"/>
      <c r="N309" s="301"/>
      <c r="O309" s="301"/>
      <c r="P309" s="5"/>
      <c r="Q309" s="6"/>
      <c r="R309" s="110"/>
      <c r="X309" s="110"/>
      <c r="Z309" s="108"/>
    </row>
    <row r="310" spans="1:26" ht="20.100000000000001" customHeight="1" x14ac:dyDescent="0.15">
      <c r="A310" s="83"/>
      <c r="B310" s="83"/>
      <c r="C310" s="103"/>
      <c r="D310" s="104"/>
      <c r="E310" s="295"/>
      <c r="F310" s="322"/>
      <c r="G310" s="322"/>
      <c r="H310" s="309"/>
      <c r="I310" s="301" t="s">
        <v>248</v>
      </c>
      <c r="J310" s="301"/>
      <c r="K310" s="301"/>
      <c r="L310" s="301"/>
      <c r="M310" s="301"/>
      <c r="N310" s="301"/>
      <c r="O310" s="301"/>
      <c r="P310" s="5"/>
      <c r="Q310" s="6"/>
      <c r="R310" s="110"/>
      <c r="X310" s="110"/>
      <c r="Z310" s="108"/>
    </row>
    <row r="311" spans="1:26" ht="20.100000000000001" customHeight="1" x14ac:dyDescent="0.15">
      <c r="A311" s="83"/>
      <c r="B311" s="83"/>
      <c r="C311" s="103"/>
      <c r="D311" s="104"/>
      <c r="E311" s="295"/>
      <c r="F311" s="322"/>
      <c r="G311" s="322"/>
      <c r="H311" s="309"/>
      <c r="I311" s="301" t="s">
        <v>249</v>
      </c>
      <c r="J311" s="301"/>
      <c r="K311" s="301"/>
      <c r="L311" s="301"/>
      <c r="M311" s="301"/>
      <c r="N311" s="301"/>
      <c r="O311" s="301"/>
      <c r="P311" s="5"/>
      <c r="Q311" s="6"/>
      <c r="R311" s="110"/>
      <c r="X311" s="110"/>
      <c r="Z311" s="108"/>
    </row>
    <row r="312" spans="1:26" ht="20.100000000000001" customHeight="1" x14ac:dyDescent="0.15">
      <c r="A312" s="83"/>
      <c r="B312" s="83"/>
      <c r="C312" s="103"/>
      <c r="D312" s="104"/>
      <c r="E312" s="314"/>
      <c r="F312" s="323"/>
      <c r="G312" s="323"/>
      <c r="H312" s="324"/>
      <c r="I312" s="325" t="s">
        <v>250</v>
      </c>
      <c r="J312" s="325"/>
      <c r="K312" s="325"/>
      <c r="L312" s="325"/>
      <c r="M312" s="325"/>
      <c r="N312" s="325"/>
      <c r="O312" s="325"/>
      <c r="P312" s="3"/>
      <c r="Q312" s="4"/>
      <c r="R312" s="110"/>
      <c r="X312" s="110"/>
      <c r="Z312" s="108"/>
    </row>
    <row r="313" spans="1:26" ht="20.100000000000001" customHeight="1" x14ac:dyDescent="0.15">
      <c r="A313" s="83"/>
      <c r="B313" s="83"/>
      <c r="C313" s="103"/>
      <c r="D313" s="104"/>
      <c r="E313" s="326" t="s">
        <v>266</v>
      </c>
      <c r="F313" s="317" t="s">
        <v>267</v>
      </c>
      <c r="G313" s="317"/>
      <c r="H313" s="318"/>
      <c r="I313" s="313" t="s">
        <v>262</v>
      </c>
      <c r="J313" s="313"/>
      <c r="K313" s="313"/>
      <c r="L313" s="313"/>
      <c r="M313" s="313"/>
      <c r="N313" s="313"/>
      <c r="O313" s="313"/>
      <c r="P313" s="1"/>
      <c r="Q313" s="2"/>
      <c r="R313" s="110"/>
      <c r="X313" s="110"/>
      <c r="Z313" s="108"/>
    </row>
    <row r="314" spans="1:26" ht="20.100000000000001" customHeight="1" x14ac:dyDescent="0.15">
      <c r="A314" s="83"/>
      <c r="B314" s="83"/>
      <c r="C314" s="103"/>
      <c r="D314" s="104"/>
      <c r="E314" s="295"/>
      <c r="F314" s="322"/>
      <c r="G314" s="322"/>
      <c r="H314" s="309"/>
      <c r="I314" s="301" t="s">
        <v>263</v>
      </c>
      <c r="J314" s="301"/>
      <c r="K314" s="301"/>
      <c r="L314" s="301"/>
      <c r="M314" s="301"/>
      <c r="N314" s="301"/>
      <c r="O314" s="301"/>
      <c r="P314" s="5"/>
      <c r="Q314" s="6"/>
      <c r="R314" s="110"/>
      <c r="X314" s="110"/>
      <c r="Z314" s="108"/>
    </row>
    <row r="315" spans="1:26" ht="20.100000000000001" customHeight="1" x14ac:dyDescent="0.15">
      <c r="A315" s="83"/>
      <c r="B315" s="83"/>
      <c r="C315" s="103"/>
      <c r="D315" s="104"/>
      <c r="E315" s="295"/>
      <c r="F315" s="319"/>
      <c r="G315" s="319"/>
      <c r="H315" s="311"/>
      <c r="I315" s="301" t="s">
        <v>264</v>
      </c>
      <c r="J315" s="301"/>
      <c r="K315" s="301"/>
      <c r="L315" s="301"/>
      <c r="M315" s="301"/>
      <c r="N315" s="301"/>
      <c r="O315" s="301"/>
      <c r="P315" s="5"/>
      <c r="Q315" s="6"/>
      <c r="R315" s="110"/>
      <c r="X315" s="110"/>
      <c r="Z315" s="108"/>
    </row>
    <row r="316" spans="1:26" ht="20.100000000000001" customHeight="1" thickBot="1" x14ac:dyDescent="0.2">
      <c r="A316" s="83"/>
      <c r="B316" s="83"/>
      <c r="C316" s="103"/>
      <c r="D316" s="104"/>
      <c r="E316" s="327"/>
      <c r="F316" s="328" t="s">
        <v>265</v>
      </c>
      <c r="G316" s="328"/>
      <c r="H316" s="329"/>
      <c r="I316" s="330" t="s">
        <v>241</v>
      </c>
      <c r="J316" s="330"/>
      <c r="K316" s="330"/>
      <c r="L316" s="330"/>
      <c r="M316" s="330"/>
      <c r="N316" s="330"/>
      <c r="O316" s="330"/>
      <c r="P316" s="74"/>
      <c r="Q316" s="75"/>
      <c r="R316" s="110"/>
      <c r="X316" s="110"/>
      <c r="Z316" s="108"/>
    </row>
    <row r="317" spans="1:26" ht="20.100000000000001" customHeight="1" thickTop="1" x14ac:dyDescent="0.15">
      <c r="A317" s="83"/>
      <c r="B317" s="83"/>
      <c r="C317" s="103"/>
      <c r="D317" s="104"/>
      <c r="E317" s="331" t="s">
        <v>276</v>
      </c>
      <c r="F317" s="332"/>
      <c r="G317" s="332"/>
      <c r="H317" s="332"/>
      <c r="I317" s="332"/>
      <c r="J317" s="332"/>
      <c r="K317" s="332"/>
      <c r="L317" s="332"/>
      <c r="M317" s="332"/>
      <c r="N317" s="332"/>
      <c r="O317" s="333"/>
      <c r="P317" s="334">
        <f>SUM($P280:$P295,$P297:$P316)</f>
        <v>0</v>
      </c>
      <c r="Q317" s="335"/>
      <c r="R317" s="110"/>
      <c r="X317" s="110"/>
      <c r="Z317" s="108"/>
    </row>
    <row r="318" spans="1:26" ht="20.100000000000001" customHeight="1" x14ac:dyDescent="0.15">
      <c r="A318" s="83"/>
      <c r="B318" s="83"/>
      <c r="C318" s="103"/>
      <c r="D318" s="104"/>
      <c r="E318" s="336" t="s">
        <v>268</v>
      </c>
      <c r="F318" s="337"/>
      <c r="G318" s="337"/>
      <c r="H318" s="337"/>
      <c r="I318" s="337"/>
      <c r="J318" s="337"/>
      <c r="K318" s="337"/>
      <c r="L318" s="337"/>
      <c r="M318" s="337"/>
      <c r="N318" s="337"/>
      <c r="O318" s="338"/>
      <c r="P318" s="3"/>
      <c r="Q318" s="4"/>
      <c r="R318" s="110"/>
      <c r="X318" s="110"/>
      <c r="Z318" s="108"/>
    </row>
    <row r="319" spans="1:26" ht="20.100000000000001" customHeight="1" x14ac:dyDescent="0.15">
      <c r="A319" s="83"/>
      <c r="B319" s="83"/>
      <c r="C319" s="103"/>
      <c r="D319" s="104"/>
      <c r="E319" s="339"/>
      <c r="F319" s="339"/>
      <c r="G319" s="339"/>
      <c r="H319" s="339"/>
      <c r="I319" s="339"/>
      <c r="J319" s="339"/>
      <c r="K319" s="339"/>
      <c r="L319" s="339"/>
      <c r="M319" s="339"/>
      <c r="N319" s="339"/>
      <c r="O319" s="339"/>
      <c r="P319" s="339"/>
      <c r="Q319" s="339"/>
      <c r="R319" s="339"/>
      <c r="X319" s="110"/>
      <c r="Z319" s="108"/>
    </row>
    <row r="320" spans="1:26" ht="20.100000000000001" customHeight="1" x14ac:dyDescent="0.15">
      <c r="A320" s="83"/>
      <c r="B320" s="83"/>
      <c r="C320" s="103"/>
      <c r="D320" s="104"/>
      <c r="E320" s="340"/>
      <c r="F320" s="291"/>
      <c r="G320" s="291"/>
      <c r="H320" s="291"/>
      <c r="I320" s="291"/>
      <c r="J320" s="291"/>
      <c r="K320" s="291"/>
      <c r="L320" s="291"/>
      <c r="M320" s="291"/>
      <c r="N320" s="291"/>
      <c r="O320" s="291"/>
      <c r="P320" s="293" t="s">
        <v>223</v>
      </c>
      <c r="Q320" s="294"/>
      <c r="X320" s="110"/>
      <c r="Z320" s="108"/>
    </row>
    <row r="321" spans="1:27" ht="20.100000000000001" customHeight="1" x14ac:dyDescent="0.15">
      <c r="A321" s="83"/>
      <c r="B321" s="83"/>
      <c r="C321" s="103"/>
      <c r="D321" s="104"/>
      <c r="E321" s="341" t="s">
        <v>269</v>
      </c>
      <c r="F321" s="313"/>
      <c r="G321" s="313"/>
      <c r="H321" s="313"/>
      <c r="I321" s="313"/>
      <c r="J321" s="313"/>
      <c r="K321" s="313"/>
      <c r="L321" s="313"/>
      <c r="M321" s="313"/>
      <c r="N321" s="313"/>
      <c r="O321" s="313"/>
      <c r="P321" s="1"/>
      <c r="Q321" s="2"/>
      <c r="X321" s="110"/>
      <c r="Z321" s="108"/>
    </row>
    <row r="322" spans="1:27" ht="30" customHeight="1" x14ac:dyDescent="0.15">
      <c r="A322" s="83"/>
      <c r="B322" s="83"/>
      <c r="C322" s="103"/>
      <c r="D322" s="104"/>
      <c r="E322" s="342" t="s">
        <v>270</v>
      </c>
      <c r="F322" s="343"/>
      <c r="G322" s="343"/>
      <c r="H322" s="343"/>
      <c r="I322" s="343"/>
      <c r="J322" s="343"/>
      <c r="K322" s="343"/>
      <c r="L322" s="343"/>
      <c r="M322" s="343"/>
      <c r="N322" s="343"/>
      <c r="O322" s="343"/>
      <c r="P322" s="3"/>
      <c r="Q322" s="4"/>
      <c r="X322" s="110"/>
      <c r="Z322" s="108"/>
    </row>
    <row r="323" spans="1:27" ht="20.100000000000001" customHeight="1" x14ac:dyDescent="0.15">
      <c r="A323" s="83"/>
      <c r="B323" s="83"/>
      <c r="C323" s="123"/>
      <c r="D323" s="124"/>
      <c r="E323" s="124"/>
      <c r="F323" s="124"/>
      <c r="G323" s="124"/>
      <c r="H323" s="124"/>
      <c r="I323" s="125"/>
      <c r="J323" s="125"/>
      <c r="K323" s="344"/>
      <c r="L323" s="125"/>
      <c r="M323" s="125"/>
      <c r="N323" s="125"/>
      <c r="O323" s="125"/>
      <c r="P323" s="125"/>
      <c r="Q323" s="125"/>
      <c r="R323" s="125"/>
      <c r="S323" s="125"/>
      <c r="T323" s="125"/>
      <c r="U323" s="125"/>
      <c r="V323" s="125"/>
      <c r="W323" s="125"/>
      <c r="X323" s="125"/>
      <c r="Y323" s="154"/>
      <c r="Z323" s="127"/>
      <c r="AA323" s="141"/>
    </row>
    <row r="324" spans="1:27" ht="20.100000000000001" customHeight="1" x14ac:dyDescent="0.15"/>
  </sheetData>
  <sheetProtection algorithmName="SHA-512" hashValue="l/vx3UCUKbExj6bPXMWTZbfKnV0uwCDte5iOk8XhFrS0rtKtx1oezKRGDu6xwxJBfk3/S+/QigvWbkvLRtzmLg==" saltValue="1oGLZAZ7LyZtIEkRsJJMiA==" spinCount="100000" sheet="1" objects="1" scenarios="1"/>
  <dataConsolidate/>
  <mergeCells count="330">
    <mergeCell ref="F297:H298"/>
    <mergeCell ref="F313:H315"/>
    <mergeCell ref="E313:E316"/>
    <mergeCell ref="P318:Q318"/>
    <mergeCell ref="F303:H304"/>
    <mergeCell ref="F305:H306"/>
    <mergeCell ref="P312:Q312"/>
    <mergeCell ref="P313:Q313"/>
    <mergeCell ref="P314:Q314"/>
    <mergeCell ref="P315:Q315"/>
    <mergeCell ref="P316:Q316"/>
    <mergeCell ref="P299:Q299"/>
    <mergeCell ref="P300:Q300"/>
    <mergeCell ref="P301:Q301"/>
    <mergeCell ref="P302:Q302"/>
    <mergeCell ref="P303:Q303"/>
    <mergeCell ref="K254:L254"/>
    <mergeCell ref="K257:L257"/>
    <mergeCell ref="K251:L251"/>
    <mergeCell ref="K248:L248"/>
    <mergeCell ref="E297:E312"/>
    <mergeCell ref="P280:Q280"/>
    <mergeCell ref="P281:Q281"/>
    <mergeCell ref="P282:Q282"/>
    <mergeCell ref="P283:Q283"/>
    <mergeCell ref="P284:Q284"/>
    <mergeCell ref="P285:Q285"/>
    <mergeCell ref="P286:Q286"/>
    <mergeCell ref="P287:Q287"/>
    <mergeCell ref="P288:Q288"/>
    <mergeCell ref="P289:Q289"/>
    <mergeCell ref="P290:Q290"/>
    <mergeCell ref="P291:Q291"/>
    <mergeCell ref="P292:Q292"/>
    <mergeCell ref="P293:Q293"/>
    <mergeCell ref="P296:Q296"/>
    <mergeCell ref="P308:Q308"/>
    <mergeCell ref="P309:Q309"/>
    <mergeCell ref="P310:Q310"/>
    <mergeCell ref="P311:Q311"/>
    <mergeCell ref="O274:Q274"/>
    <mergeCell ref="O275:Q275"/>
    <mergeCell ref="E278:Y278"/>
    <mergeCell ref="R273:S273"/>
    <mergeCell ref="K274:L274"/>
    <mergeCell ref="R274:S274"/>
    <mergeCell ref="K275:L275"/>
    <mergeCell ref="R275:S275"/>
    <mergeCell ref="M274:N274"/>
    <mergeCell ref="M275:N275"/>
    <mergeCell ref="K259:L259"/>
    <mergeCell ref="K256:L256"/>
    <mergeCell ref="K258:L258"/>
    <mergeCell ref="O254:Q254"/>
    <mergeCell ref="O255:Q255"/>
    <mergeCell ref="M273:N273"/>
    <mergeCell ref="M260:N260"/>
    <mergeCell ref="M261:N261"/>
    <mergeCell ref="M262:N262"/>
    <mergeCell ref="M263:N263"/>
    <mergeCell ref="K272:L272"/>
    <mergeCell ref="K261:L261"/>
    <mergeCell ref="O270:Q270"/>
    <mergeCell ref="O271:Q271"/>
    <mergeCell ref="O272:Q272"/>
    <mergeCell ref="O273:Q273"/>
    <mergeCell ref="K267:L267"/>
    <mergeCell ref="K273:L273"/>
    <mergeCell ref="O259:Q259"/>
    <mergeCell ref="O260:Q260"/>
    <mergeCell ref="O261:Q261"/>
    <mergeCell ref="O262:Q262"/>
    <mergeCell ref="O263:Q263"/>
    <mergeCell ref="O264:Q264"/>
    <mergeCell ref="R251:S251"/>
    <mergeCell ref="K252:L252"/>
    <mergeCell ref="K268:L268"/>
    <mergeCell ref="R268:S268"/>
    <mergeCell ref="K269:L269"/>
    <mergeCell ref="R269:S269"/>
    <mergeCell ref="R272:S272"/>
    <mergeCell ref="M258:N258"/>
    <mergeCell ref="M259:N259"/>
    <mergeCell ref="R258:S258"/>
    <mergeCell ref="O267:Q267"/>
    <mergeCell ref="O256:Q256"/>
    <mergeCell ref="O257:Q257"/>
    <mergeCell ref="O258:Q258"/>
    <mergeCell ref="K266:L266"/>
    <mergeCell ref="R261:S261"/>
    <mergeCell ref="M272:N272"/>
    <mergeCell ref="R257:S257"/>
    <mergeCell ref="R256:S256"/>
    <mergeCell ref="R266:S266"/>
    <mergeCell ref="O269:Q269"/>
    <mergeCell ref="K271:L271"/>
    <mergeCell ref="K260:L260"/>
    <mergeCell ref="R260:S260"/>
    <mergeCell ref="R271:S271"/>
    <mergeCell ref="K262:L262"/>
    <mergeCell ref="R262:S262"/>
    <mergeCell ref="K263:L263"/>
    <mergeCell ref="R263:S263"/>
    <mergeCell ref="K264:L264"/>
    <mergeCell ref="R264:S264"/>
    <mergeCell ref="K265:L265"/>
    <mergeCell ref="R265:S265"/>
    <mergeCell ref="R267:S267"/>
    <mergeCell ref="M271:N271"/>
    <mergeCell ref="K270:L270"/>
    <mergeCell ref="R270:S270"/>
    <mergeCell ref="O265:Q265"/>
    <mergeCell ref="O266:Q266"/>
    <mergeCell ref="R248:S248"/>
    <mergeCell ref="K249:L249"/>
    <mergeCell ref="J206:Y206"/>
    <mergeCell ref="R254:S254"/>
    <mergeCell ref="K255:L255"/>
    <mergeCell ref="O224:Q224"/>
    <mergeCell ref="M225:N225"/>
    <mergeCell ref="O225:Q225"/>
    <mergeCell ref="M235:N235"/>
    <mergeCell ref="M226:N226"/>
    <mergeCell ref="R255:S255"/>
    <mergeCell ref="R252:S252"/>
    <mergeCell ref="M231:N231"/>
    <mergeCell ref="O231:Q231"/>
    <mergeCell ref="M232:N232"/>
    <mergeCell ref="O232:Q232"/>
    <mergeCell ref="M233:N233"/>
    <mergeCell ref="O233:Q233"/>
    <mergeCell ref="M234:N234"/>
    <mergeCell ref="O234:Q234"/>
    <mergeCell ref="M239:N239"/>
    <mergeCell ref="M224:N224"/>
    <mergeCell ref="E223:L223"/>
    <mergeCell ref="M223:N223"/>
    <mergeCell ref="I205:M205"/>
    <mergeCell ref="I209:Y209"/>
    <mergeCell ref="I217:M217"/>
    <mergeCell ref="J218:Y218"/>
    <mergeCell ref="P217:Q217"/>
    <mergeCell ref="K185:M185"/>
    <mergeCell ref="W184:Y184"/>
    <mergeCell ref="E183:J183"/>
    <mergeCell ref="K183:M183"/>
    <mergeCell ref="N183:V183"/>
    <mergeCell ref="W183:Y183"/>
    <mergeCell ref="J210:Y210"/>
    <mergeCell ref="I195:M195"/>
    <mergeCell ref="I207:M207"/>
    <mergeCell ref="J208:Y208"/>
    <mergeCell ref="E184:J184"/>
    <mergeCell ref="C214:H214"/>
    <mergeCell ref="K184:M184"/>
    <mergeCell ref="N184:V184"/>
    <mergeCell ref="N185:V185"/>
    <mergeCell ref="K186:M187"/>
    <mergeCell ref="N186:V186"/>
    <mergeCell ref="K199:M199"/>
    <mergeCell ref="K200:M200"/>
    <mergeCell ref="K201:M201"/>
    <mergeCell ref="K202:M202"/>
    <mergeCell ref="K203:M203"/>
    <mergeCell ref="I153:M153"/>
    <mergeCell ref="D111:Y111"/>
    <mergeCell ref="I157:Y157"/>
    <mergeCell ref="I165:M165"/>
    <mergeCell ref="I167:M167"/>
    <mergeCell ref="I176:M176"/>
    <mergeCell ref="I178:M178"/>
    <mergeCell ref="J177:Y177"/>
    <mergeCell ref="K182:M182"/>
    <mergeCell ref="P122:Q122"/>
    <mergeCell ref="W182:Y182"/>
    <mergeCell ref="W186:X186"/>
    <mergeCell ref="E198:Y198"/>
    <mergeCell ref="I79:Y79"/>
    <mergeCell ref="I81:Y81"/>
    <mergeCell ref="I83:M83"/>
    <mergeCell ref="I85:M85"/>
    <mergeCell ref="I114:Y114"/>
    <mergeCell ref="I116:Y116"/>
    <mergeCell ref="I122:M122"/>
    <mergeCell ref="I124:M124"/>
    <mergeCell ref="I120:Y120"/>
    <mergeCell ref="C13:H13"/>
    <mergeCell ref="I71:Y71"/>
    <mergeCell ref="I63:M63"/>
    <mergeCell ref="I163:Y163"/>
    <mergeCell ref="O191:Q191"/>
    <mergeCell ref="I26:Y26"/>
    <mergeCell ref="C60:H60"/>
    <mergeCell ref="I73:Y73"/>
    <mergeCell ref="C109:H109"/>
    <mergeCell ref="I20:M20"/>
    <mergeCell ref="C174:H174"/>
    <mergeCell ref="E185:J185"/>
    <mergeCell ref="E186:J186"/>
    <mergeCell ref="W187:X187"/>
    <mergeCell ref="E182:J182"/>
    <mergeCell ref="E181:Y181"/>
    <mergeCell ref="I191:M191"/>
    <mergeCell ref="C150:H150"/>
    <mergeCell ref="W185:X185"/>
    <mergeCell ref="E15:H15"/>
    <mergeCell ref="J179:Y179"/>
    <mergeCell ref="N182:V182"/>
    <mergeCell ref="I118:M118"/>
    <mergeCell ref="I161:M161"/>
    <mergeCell ref="W1:Z1"/>
    <mergeCell ref="I159:M159"/>
    <mergeCell ref="I22:Y22"/>
    <mergeCell ref="I24:Y24"/>
    <mergeCell ref="I169:Y169"/>
    <mergeCell ref="J15:Y15"/>
    <mergeCell ref="I28:Y28"/>
    <mergeCell ref="I38:Y38"/>
    <mergeCell ref="I87:Y87"/>
    <mergeCell ref="I126:Y126"/>
    <mergeCell ref="I30:Y30"/>
    <mergeCell ref="I40:M40"/>
    <mergeCell ref="J74:Y74"/>
    <mergeCell ref="I75:Y75"/>
    <mergeCell ref="J76:Y76"/>
    <mergeCell ref="I77:Y77"/>
    <mergeCell ref="P83:Q83"/>
    <mergeCell ref="P34:Q34"/>
    <mergeCell ref="I112:Y112"/>
    <mergeCell ref="I155:Y155"/>
    <mergeCell ref="I32:Y32"/>
    <mergeCell ref="I69:M69"/>
    <mergeCell ref="I34:M34"/>
    <mergeCell ref="I36:M36"/>
    <mergeCell ref="O226:Q226"/>
    <mergeCell ref="O252:Q252"/>
    <mergeCell ref="O253:Q253"/>
    <mergeCell ref="M248:N248"/>
    <mergeCell ref="M249:N249"/>
    <mergeCell ref="O239:Q239"/>
    <mergeCell ref="M241:N241"/>
    <mergeCell ref="O241:Q241"/>
    <mergeCell ref="O242:Q242"/>
    <mergeCell ref="M240:N240"/>
    <mergeCell ref="O240:Q240"/>
    <mergeCell ref="M246:N246"/>
    <mergeCell ref="E242:N242"/>
    <mergeCell ref="K253:L253"/>
    <mergeCell ref="M227:N227"/>
    <mergeCell ref="O227:Q227"/>
    <mergeCell ref="M236:N236"/>
    <mergeCell ref="O236:Q236"/>
    <mergeCell ref="M237:N237"/>
    <mergeCell ref="E245:Y245"/>
    <mergeCell ref="R249:S249"/>
    <mergeCell ref="K250:L250"/>
    <mergeCell ref="R250:S250"/>
    <mergeCell ref="R247:S247"/>
    <mergeCell ref="O251:Q251"/>
    <mergeCell ref="M229:N229"/>
    <mergeCell ref="O229:Q229"/>
    <mergeCell ref="I219:M219"/>
    <mergeCell ref="O247:Q247"/>
    <mergeCell ref="O246:Q246"/>
    <mergeCell ref="M247:N247"/>
    <mergeCell ref="N187:V187"/>
    <mergeCell ref="E187:J187"/>
    <mergeCell ref="I193:M193"/>
    <mergeCell ref="I189:M189"/>
    <mergeCell ref="K246:L246"/>
    <mergeCell ref="O238:Q238"/>
    <mergeCell ref="R246:S246"/>
    <mergeCell ref="M230:N230"/>
    <mergeCell ref="O230:Q230"/>
    <mergeCell ref="O237:Q237"/>
    <mergeCell ref="M238:N238"/>
    <mergeCell ref="K247:L247"/>
    <mergeCell ref="O235:Q235"/>
    <mergeCell ref="M228:N228"/>
    <mergeCell ref="O228:Q228"/>
    <mergeCell ref="O223:Q223"/>
    <mergeCell ref="E222:Y222"/>
    <mergeCell ref="P279:Q279"/>
    <mergeCell ref="P307:Q307"/>
    <mergeCell ref="F307:H312"/>
    <mergeCell ref="R253:S253"/>
    <mergeCell ref="O248:Q248"/>
    <mergeCell ref="O249:Q249"/>
    <mergeCell ref="O250:Q250"/>
    <mergeCell ref="M264:N264"/>
    <mergeCell ref="M269:N269"/>
    <mergeCell ref="M270:N270"/>
    <mergeCell ref="M265:N265"/>
    <mergeCell ref="M266:N266"/>
    <mergeCell ref="M267:N267"/>
    <mergeCell ref="M268:N268"/>
    <mergeCell ref="O268:Q268"/>
    <mergeCell ref="R259:S259"/>
    <mergeCell ref="M256:N256"/>
    <mergeCell ref="M257:N257"/>
    <mergeCell ref="M250:N250"/>
    <mergeCell ref="M251:N251"/>
    <mergeCell ref="M252:N252"/>
    <mergeCell ref="M253:N253"/>
    <mergeCell ref="M254:N254"/>
    <mergeCell ref="M255:N255"/>
    <mergeCell ref="E322:O322"/>
    <mergeCell ref="P320:Q320"/>
    <mergeCell ref="P321:Q321"/>
    <mergeCell ref="P322:Q322"/>
    <mergeCell ref="F282:H285"/>
    <mergeCell ref="F286:H289"/>
    <mergeCell ref="P297:Q297"/>
    <mergeCell ref="P298:Q298"/>
    <mergeCell ref="I287:J289"/>
    <mergeCell ref="I283:J285"/>
    <mergeCell ref="P294:Q294"/>
    <mergeCell ref="P295:Q295"/>
    <mergeCell ref="F301:H302"/>
    <mergeCell ref="F290:H291"/>
    <mergeCell ref="F292:H293"/>
    <mergeCell ref="F294:H295"/>
    <mergeCell ref="E280:E295"/>
    <mergeCell ref="F280:H281"/>
    <mergeCell ref="P305:Q305"/>
    <mergeCell ref="P304:Q304"/>
    <mergeCell ref="P306:Q306"/>
    <mergeCell ref="P317:Q317"/>
    <mergeCell ref="E317:O317"/>
    <mergeCell ref="E318:O318"/>
  </mergeCells>
  <phoneticPr fontId="4"/>
  <conditionalFormatting sqref="I20:M20">
    <cfRule type="expression" dxfId="90" priority="91" stopIfTrue="1">
      <formula>$A20&lt;&gt;0</formula>
    </cfRule>
  </conditionalFormatting>
  <conditionalFormatting sqref="I22:Y22">
    <cfRule type="expression" dxfId="89" priority="90" stopIfTrue="1">
      <formula>$A22&lt;&gt;0</formula>
    </cfRule>
  </conditionalFormatting>
  <conditionalFormatting sqref="I24:Y24">
    <cfRule type="expression" dxfId="88" priority="89" stopIfTrue="1">
      <formula>$A24&lt;&gt;0</formula>
    </cfRule>
  </conditionalFormatting>
  <conditionalFormatting sqref="I26:Y26">
    <cfRule type="expression" dxfId="87" priority="88" stopIfTrue="1">
      <formula>$A26&lt;&gt;0</formula>
    </cfRule>
  </conditionalFormatting>
  <conditionalFormatting sqref="I28:Y28">
    <cfRule type="expression" dxfId="86" priority="87" stopIfTrue="1">
      <formula>$A28&lt;&gt;0</formula>
    </cfRule>
  </conditionalFormatting>
  <conditionalFormatting sqref="I30:Y30">
    <cfRule type="expression" dxfId="85" priority="86" stopIfTrue="1">
      <formula>$A30&lt;&gt;0</formula>
    </cfRule>
  </conditionalFormatting>
  <conditionalFormatting sqref="I32:Y32">
    <cfRule type="expression" dxfId="84" priority="85" stopIfTrue="1">
      <formula>$A32&lt;&gt;0</formula>
    </cfRule>
  </conditionalFormatting>
  <conditionalFormatting sqref="I34:M34">
    <cfRule type="expression" dxfId="83" priority="84" stopIfTrue="1">
      <formula>$A34&lt;&gt;0</formula>
    </cfRule>
  </conditionalFormatting>
  <conditionalFormatting sqref="I36:M36">
    <cfRule type="expression" dxfId="82" priority="83" stopIfTrue="1">
      <formula>$A36&lt;&gt;0</formula>
    </cfRule>
  </conditionalFormatting>
  <conditionalFormatting sqref="I38:Y38">
    <cfRule type="expression" dxfId="81" priority="82" stopIfTrue="1">
      <formula>$A38&lt;&gt;0</formula>
    </cfRule>
  </conditionalFormatting>
  <conditionalFormatting sqref="I40:M40">
    <cfRule type="expression" dxfId="80" priority="81" stopIfTrue="1">
      <formula>$A40&lt;&gt;0</formula>
    </cfRule>
  </conditionalFormatting>
  <conditionalFormatting sqref="I63:M63">
    <cfRule type="expression" dxfId="79" priority="80" stopIfTrue="1">
      <formula>$A63&lt;&gt;0</formula>
    </cfRule>
  </conditionalFormatting>
  <conditionalFormatting sqref="I69:M69">
    <cfRule type="expression" dxfId="78" priority="79" stopIfTrue="1">
      <formula>$A69&lt;&gt;0</formula>
    </cfRule>
  </conditionalFormatting>
  <conditionalFormatting sqref="I71:Y71">
    <cfRule type="expression" dxfId="77" priority="78" stopIfTrue="1">
      <formula>$A71&lt;&gt;0</formula>
    </cfRule>
  </conditionalFormatting>
  <conditionalFormatting sqref="I73:Y73">
    <cfRule type="expression" dxfId="76" priority="77" stopIfTrue="1">
      <formula>$A73&lt;&gt;0</formula>
    </cfRule>
  </conditionalFormatting>
  <conditionalFormatting sqref="I75:Y75">
    <cfRule type="expression" dxfId="75" priority="76" stopIfTrue="1">
      <formula>$A75&lt;&gt;0</formula>
    </cfRule>
  </conditionalFormatting>
  <conditionalFormatting sqref="I77:Y77">
    <cfRule type="expression" dxfId="74" priority="75" stopIfTrue="1">
      <formula>$A77&lt;&gt;0</formula>
    </cfRule>
  </conditionalFormatting>
  <conditionalFormatting sqref="I79:Y79">
    <cfRule type="expression" dxfId="73" priority="74" stopIfTrue="1">
      <formula>$A79&lt;&gt;0</formula>
    </cfRule>
  </conditionalFormatting>
  <conditionalFormatting sqref="I81:Y81">
    <cfRule type="expression" dxfId="72" priority="73" stopIfTrue="1">
      <formula>$A81&lt;&gt;0</formula>
    </cfRule>
  </conditionalFormatting>
  <conditionalFormatting sqref="I83:M83">
    <cfRule type="expression" dxfId="71" priority="72" stopIfTrue="1">
      <formula>$A83&lt;&gt;0</formula>
    </cfRule>
  </conditionalFormatting>
  <conditionalFormatting sqref="P83:Q83">
    <cfRule type="expression" dxfId="70" priority="71" stopIfTrue="1">
      <formula>$A84&lt;&gt;0</formula>
    </cfRule>
  </conditionalFormatting>
  <conditionalFormatting sqref="I85:M85">
    <cfRule type="expression" dxfId="69" priority="70" stopIfTrue="1">
      <formula>$A85&lt;&gt;0</formula>
    </cfRule>
  </conditionalFormatting>
  <conditionalFormatting sqref="I87:Y87">
    <cfRule type="expression" dxfId="68" priority="69" stopIfTrue="1">
      <formula>$A87&lt;&gt;0</formula>
    </cfRule>
  </conditionalFormatting>
  <conditionalFormatting sqref="I114:Y114">
    <cfRule type="expression" dxfId="67" priority="68" stopIfTrue="1">
      <formula>$A114&lt;&gt;0</formula>
    </cfRule>
  </conditionalFormatting>
  <conditionalFormatting sqref="I116:Y116">
    <cfRule type="expression" dxfId="66" priority="67" stopIfTrue="1">
      <formula>$A116&lt;&gt;0</formula>
    </cfRule>
  </conditionalFormatting>
  <conditionalFormatting sqref="I120:Y120">
    <cfRule type="expression" dxfId="65" priority="66" stopIfTrue="1">
      <formula>$A120&lt;&gt;0</formula>
    </cfRule>
  </conditionalFormatting>
  <conditionalFormatting sqref="I122:M122">
    <cfRule type="expression" dxfId="64" priority="65" stopIfTrue="1">
      <formula>$A122&lt;&gt;0</formula>
    </cfRule>
  </conditionalFormatting>
  <conditionalFormatting sqref="I124:M124">
    <cfRule type="expression" dxfId="63" priority="64" stopIfTrue="1">
      <formula>$A124&lt;&gt;0</formula>
    </cfRule>
  </conditionalFormatting>
  <conditionalFormatting sqref="I126:Y126">
    <cfRule type="expression" dxfId="62" priority="63" stopIfTrue="1">
      <formula>$A126&lt;&gt;0</formula>
    </cfRule>
  </conditionalFormatting>
  <conditionalFormatting sqref="I153:M153">
    <cfRule type="expression" dxfId="61" priority="62" stopIfTrue="1">
      <formula>$A153&lt;&gt;0</formula>
    </cfRule>
  </conditionalFormatting>
  <conditionalFormatting sqref="I155:Y155">
    <cfRule type="expression" dxfId="60" priority="61" stopIfTrue="1">
      <formula>$A155&lt;&gt;0</formula>
    </cfRule>
  </conditionalFormatting>
  <conditionalFormatting sqref="I157:Y157">
    <cfRule type="expression" dxfId="59" priority="60" stopIfTrue="1">
      <formula>$A157&lt;&gt;0</formula>
    </cfRule>
  </conditionalFormatting>
  <conditionalFormatting sqref="I159:M159">
    <cfRule type="expression" dxfId="58" priority="59" stopIfTrue="1">
      <formula>$A159&lt;&gt;0</formula>
    </cfRule>
  </conditionalFormatting>
  <conditionalFormatting sqref="I161:M161">
    <cfRule type="expression" dxfId="57" priority="58" stopIfTrue="1">
      <formula>$A161&lt;&gt;0</formula>
    </cfRule>
  </conditionalFormatting>
  <conditionalFormatting sqref="I163:Y163">
    <cfRule type="expression" dxfId="56" priority="57" stopIfTrue="1">
      <formula>$A163&lt;&gt;0</formula>
    </cfRule>
  </conditionalFormatting>
  <conditionalFormatting sqref="I165:M165">
    <cfRule type="expression" dxfId="55" priority="56" stopIfTrue="1">
      <formula>$A165&lt;&gt;0</formula>
    </cfRule>
  </conditionalFormatting>
  <conditionalFormatting sqref="I167:M167">
    <cfRule type="expression" dxfId="54" priority="55" stopIfTrue="1">
      <formula>$A167&lt;&gt;0</formula>
    </cfRule>
  </conditionalFormatting>
  <conditionalFormatting sqref="I169:Y169">
    <cfRule type="expression" dxfId="53" priority="54" stopIfTrue="1">
      <formula>$A169&lt;&gt;0</formula>
    </cfRule>
  </conditionalFormatting>
  <conditionalFormatting sqref="K183:M183">
    <cfRule type="expression" dxfId="52" priority="53" stopIfTrue="1">
      <formula>$A182&lt;&gt;0</formula>
    </cfRule>
  </conditionalFormatting>
  <conditionalFormatting sqref="K184:M184">
    <cfRule type="expression" dxfId="51" priority="52" stopIfTrue="1">
      <formula>$A182&lt;&gt;0</formula>
    </cfRule>
  </conditionalFormatting>
  <conditionalFormatting sqref="N184:V184">
    <cfRule type="expression" dxfId="50" priority="51" stopIfTrue="1">
      <formula>$A184&lt;&gt;0</formula>
    </cfRule>
  </conditionalFormatting>
  <conditionalFormatting sqref="K185:M185">
    <cfRule type="expression" dxfId="49" priority="50" stopIfTrue="1">
      <formula>$A182&lt;&gt;0</formula>
    </cfRule>
  </conditionalFormatting>
  <conditionalFormatting sqref="N185:V185">
    <cfRule type="expression" dxfId="48" priority="49" stopIfTrue="1">
      <formula>$A185&lt;&gt;0</formula>
    </cfRule>
  </conditionalFormatting>
  <conditionalFormatting sqref="K186:M187">
    <cfRule type="expression" dxfId="47" priority="48" stopIfTrue="1">
      <formula>$A182&lt;&gt;0</formula>
    </cfRule>
  </conditionalFormatting>
  <conditionalFormatting sqref="N186:V186">
    <cfRule type="expression" dxfId="46" priority="47" stopIfTrue="1">
      <formula>AND($A186&lt;&gt;0,TRIM($N186)="")</formula>
    </cfRule>
  </conditionalFormatting>
  <conditionalFormatting sqref="W186:X186">
    <cfRule type="expression" dxfId="45" priority="46" stopIfTrue="1">
      <formula>AND($A186&lt;&gt;0,TRIM($W186)="")</formula>
    </cfRule>
  </conditionalFormatting>
  <conditionalFormatting sqref="I189:M189">
    <cfRule type="expression" dxfId="44" priority="45" stopIfTrue="1">
      <formula>$A189&lt;&gt;0</formula>
    </cfRule>
  </conditionalFormatting>
  <conditionalFormatting sqref="I195:M195">
    <cfRule type="expression" dxfId="43" priority="44" stopIfTrue="1">
      <formula>$A195&lt;&gt;0</formula>
    </cfRule>
  </conditionalFormatting>
  <conditionalFormatting sqref="K199:M199">
    <cfRule type="expression" dxfId="42" priority="43" stopIfTrue="1">
      <formula>$A199&lt;&gt;0</formula>
    </cfRule>
  </conditionalFormatting>
  <conditionalFormatting sqref="K200:M200">
    <cfRule type="expression" dxfId="41" priority="42" stopIfTrue="1">
      <formula>$A200&lt;&gt;0</formula>
    </cfRule>
  </conditionalFormatting>
  <conditionalFormatting sqref="K201:M201">
    <cfRule type="expression" dxfId="40" priority="41" stopIfTrue="1">
      <formula>$A201&lt;&gt;0</formula>
    </cfRule>
  </conditionalFormatting>
  <conditionalFormatting sqref="K202:M202">
    <cfRule type="expression" dxfId="39" priority="40" stopIfTrue="1">
      <formula>$A202&lt;&gt;0</formula>
    </cfRule>
  </conditionalFormatting>
  <conditionalFormatting sqref="I207:M207">
    <cfRule type="expression" dxfId="38" priority="39" stopIfTrue="1">
      <formula>$A207&lt;&gt;0</formula>
    </cfRule>
  </conditionalFormatting>
  <conditionalFormatting sqref="I209:Y209">
    <cfRule type="expression" dxfId="37" priority="38" stopIfTrue="1">
      <formula>$A209&lt;&gt;0</formula>
    </cfRule>
  </conditionalFormatting>
  <conditionalFormatting sqref="I217:M217">
    <cfRule type="expression" dxfId="36" priority="37" stopIfTrue="1">
      <formula>TRIM($I217)=""</formula>
    </cfRule>
  </conditionalFormatting>
  <conditionalFormatting sqref="P217:Q217">
    <cfRule type="expression" dxfId="35" priority="36" stopIfTrue="1">
      <formula>OR(NOT(ISNUMBER(VALUE($P217))), TRIM($P217)="", LEN($P217)&lt;&gt;6)</formula>
    </cfRule>
  </conditionalFormatting>
  <conditionalFormatting sqref="I219:M219">
    <cfRule type="expression" dxfId="34" priority="35" stopIfTrue="1">
      <formula>$A219&lt;&gt;0</formula>
    </cfRule>
  </conditionalFormatting>
  <conditionalFormatting sqref="M224:N224">
    <cfRule type="expression" dxfId="33" priority="34" stopIfTrue="1">
      <formula>希望&lt;&gt;0</formula>
    </cfRule>
  </conditionalFormatting>
  <conditionalFormatting sqref="O224:Q224">
    <cfRule type="expression" dxfId="32" priority="33" stopIfTrue="1">
      <formula>$A224&lt;&gt;0</formula>
    </cfRule>
  </conditionalFormatting>
  <conditionalFormatting sqref="M225:N225">
    <cfRule type="expression" dxfId="31" priority="32" stopIfTrue="1">
      <formula>希望&lt;&gt;0</formula>
    </cfRule>
  </conditionalFormatting>
  <conditionalFormatting sqref="O225:Q225">
    <cfRule type="expression" dxfId="30" priority="31" stopIfTrue="1">
      <formula>$A225&lt;&gt;0</formula>
    </cfRule>
  </conditionalFormatting>
  <conditionalFormatting sqref="M226:N226">
    <cfRule type="expression" dxfId="29" priority="30" stopIfTrue="1">
      <formula>希望&lt;&gt;0</formula>
    </cfRule>
  </conditionalFormatting>
  <conditionalFormatting sqref="O226:Q226">
    <cfRule type="expression" dxfId="28" priority="29" stopIfTrue="1">
      <formula>$A226&lt;&gt;0</formula>
    </cfRule>
  </conditionalFormatting>
  <conditionalFormatting sqref="M227:N227">
    <cfRule type="expression" dxfId="27" priority="28" stopIfTrue="1">
      <formula>希望&lt;&gt;0</formula>
    </cfRule>
  </conditionalFormatting>
  <conditionalFormatting sqref="O227:Q227">
    <cfRule type="expression" dxfId="26" priority="27" stopIfTrue="1">
      <formula>$A227&lt;&gt;0</formula>
    </cfRule>
  </conditionalFormatting>
  <conditionalFormatting sqref="M228:N228">
    <cfRule type="expression" dxfId="25" priority="26" stopIfTrue="1">
      <formula>希望&lt;&gt;0</formula>
    </cfRule>
  </conditionalFormatting>
  <conditionalFormatting sqref="O228:Q228">
    <cfRule type="expression" dxfId="24" priority="25" stopIfTrue="1">
      <formula>$A228&lt;&gt;0</formula>
    </cfRule>
  </conditionalFormatting>
  <conditionalFormatting sqref="M229:N229">
    <cfRule type="expression" dxfId="23" priority="24" stopIfTrue="1">
      <formula>希望&lt;&gt;0</formula>
    </cfRule>
  </conditionalFormatting>
  <conditionalFormatting sqref="O229:Q229">
    <cfRule type="expression" dxfId="22" priority="23" stopIfTrue="1">
      <formula>$A229&lt;&gt;0</formula>
    </cfRule>
  </conditionalFormatting>
  <conditionalFormatting sqref="M230:N230">
    <cfRule type="expression" dxfId="21" priority="22" stopIfTrue="1">
      <formula>希望&lt;&gt;0</formula>
    </cfRule>
  </conditionalFormatting>
  <conditionalFormatting sqref="O230:Q230">
    <cfRule type="expression" dxfId="20" priority="21" stopIfTrue="1">
      <formula>$A230&lt;&gt;0</formula>
    </cfRule>
  </conditionalFormatting>
  <conditionalFormatting sqref="M231:N231">
    <cfRule type="expression" dxfId="19" priority="20" stopIfTrue="1">
      <formula>希望&lt;&gt;0</formula>
    </cfRule>
  </conditionalFormatting>
  <conditionalFormatting sqref="O231:Q231">
    <cfRule type="expression" dxfId="18" priority="19" stopIfTrue="1">
      <formula>$A231&lt;&gt;0</formula>
    </cfRule>
  </conditionalFormatting>
  <conditionalFormatting sqref="M232:N232">
    <cfRule type="expression" dxfId="17" priority="18" stopIfTrue="1">
      <formula>希望&lt;&gt;0</formula>
    </cfRule>
  </conditionalFormatting>
  <conditionalFormatting sqref="O232:Q232">
    <cfRule type="expression" dxfId="16" priority="17" stopIfTrue="1">
      <formula>$A232&lt;&gt;0</formula>
    </cfRule>
  </conditionalFormatting>
  <conditionalFormatting sqref="M233:N233">
    <cfRule type="expression" dxfId="15" priority="16" stopIfTrue="1">
      <formula>希望&lt;&gt;0</formula>
    </cfRule>
  </conditionalFormatting>
  <conditionalFormatting sqref="O233:Q233">
    <cfRule type="expression" dxfId="14" priority="15" stopIfTrue="1">
      <formula>$A233&lt;&gt;0</formula>
    </cfRule>
  </conditionalFormatting>
  <conditionalFormatting sqref="M234:N234">
    <cfRule type="expression" dxfId="13" priority="14" stopIfTrue="1">
      <formula>希望&lt;&gt;0</formula>
    </cfRule>
  </conditionalFormatting>
  <conditionalFormatting sqref="O234:Q234">
    <cfRule type="expression" dxfId="12" priority="13" stopIfTrue="1">
      <formula>$A234&lt;&gt;0</formula>
    </cfRule>
  </conditionalFormatting>
  <conditionalFormatting sqref="M235:N235">
    <cfRule type="expression" dxfId="11" priority="12" stopIfTrue="1">
      <formula>希望&lt;&gt;0</formula>
    </cfRule>
  </conditionalFormatting>
  <conditionalFormatting sqref="O235:Q235">
    <cfRule type="expression" dxfId="10" priority="11" stopIfTrue="1">
      <formula>$A235&lt;&gt;0</formula>
    </cfRule>
  </conditionalFormatting>
  <conditionalFormatting sqref="M236:N236">
    <cfRule type="expression" dxfId="9" priority="10" stopIfTrue="1">
      <formula>希望&lt;&gt;0</formula>
    </cfRule>
  </conditionalFormatting>
  <conditionalFormatting sqref="O236:Q236">
    <cfRule type="expression" dxfId="8" priority="9" stopIfTrue="1">
      <formula>$A236&lt;&gt;0</formula>
    </cfRule>
  </conditionalFormatting>
  <conditionalFormatting sqref="M237:N237">
    <cfRule type="expression" dxfId="7" priority="8" stopIfTrue="1">
      <formula>希望&lt;&gt;0</formula>
    </cfRule>
  </conditionalFormatting>
  <conditionalFormatting sqref="O237:Q237">
    <cfRule type="expression" dxfId="6" priority="7" stopIfTrue="1">
      <formula>$A237&lt;&gt;0</formula>
    </cfRule>
  </conditionalFormatting>
  <conditionalFormatting sqref="M238:N238">
    <cfRule type="expression" dxfId="5" priority="6" stopIfTrue="1">
      <formula>希望&lt;&gt;0</formula>
    </cfRule>
  </conditionalFormatting>
  <conditionalFormatting sqref="O238:Q238">
    <cfRule type="expression" dxfId="4" priority="5" stopIfTrue="1">
      <formula>$A238&lt;&gt;0</formula>
    </cfRule>
  </conditionalFormatting>
  <conditionalFormatting sqref="M239:N239">
    <cfRule type="expression" dxfId="3" priority="4" stopIfTrue="1">
      <formula>希望&lt;&gt;0</formula>
    </cfRule>
  </conditionalFormatting>
  <conditionalFormatting sqref="O239:Q239">
    <cfRule type="expression" dxfId="2" priority="3" stopIfTrue="1">
      <formula>$A239&lt;&gt;0</formula>
    </cfRule>
  </conditionalFormatting>
  <conditionalFormatting sqref="M240:N240">
    <cfRule type="expression" dxfId="1" priority="2" stopIfTrue="1">
      <formula>希望&lt;&gt;0</formula>
    </cfRule>
  </conditionalFormatting>
  <conditionalFormatting sqref="O240:Q240">
    <cfRule type="expression" dxfId="0" priority="1" stopIfTrue="1">
      <formula>$A240&lt;&gt;0</formula>
    </cfRule>
  </conditionalFormatting>
  <dataValidations count="256">
    <dataValidation imeMode="hiragana" allowBlank="1" showInputMessage="1" showErrorMessage="1" sqref="N184:V184 N185:V185 N186:V186 N187:V187" xr:uid="{777A23DB-3FCD-4BFD-B16F-EB9B8E8ED872}"/>
    <dataValidation imeMode="halfAlpha" allowBlank="1" showInputMessage="1" showErrorMessage="1" sqref="I209:Y209 P217:Q217" xr:uid="{298B1DD5-BFAD-4C02-B2C1-FF51FEB925EB}"/>
    <dataValidation imeMode="hiragana" allowBlank="1" showInputMessage="1" showErrorMessage="1" sqref="I22:Y22" xr:uid="{B043B75E-A1B6-4B6F-B556-373489E83332}"/>
    <dataValidation type="whole" imeMode="halfAlpha" allowBlank="1" showInputMessage="1" showErrorMessage="1" error="7桁の数字を入力してください" sqref="I20:M20" xr:uid="{01B91315-6579-44C9-AF4E-A368792BD756}">
      <formula1>0</formula1>
      <formula2>9999999</formula2>
    </dataValidation>
    <dataValidation imeMode="fullKatakana" allowBlank="1" showInputMessage="1" showErrorMessage="1" sqref="I24:Y24" xr:uid="{EA466ADD-FFC2-4E7E-A2A1-0E249C22A7D6}"/>
    <dataValidation imeMode="hiragana" allowBlank="1" showInputMessage="1" showErrorMessage="1" sqref="I26:Y26" xr:uid="{BB293AAC-B395-4938-8A29-4DACF56F1841}"/>
    <dataValidation imeMode="hiragana" allowBlank="1" showInputMessage="1" showErrorMessage="1" sqref="I28:Y28" xr:uid="{E0E416AE-547D-4B31-9F3E-07E256E1F6A6}"/>
    <dataValidation imeMode="fullKatakana" allowBlank="1" showInputMessage="1" showErrorMessage="1" sqref="I30:Y30" xr:uid="{FED2CF8A-59D7-4747-99CB-E2E284E91E67}"/>
    <dataValidation imeMode="hiragana" allowBlank="1" showInputMessage="1" showErrorMessage="1" sqref="I32:Y32" xr:uid="{FAE83533-E79F-4C77-87E5-5AE124929E72}"/>
    <dataValidation imeMode="halfAlpha" allowBlank="1" showInputMessage="1" showErrorMessage="1" sqref="I34:M34" xr:uid="{7FB2F847-1DF6-4D91-B760-FFC57E759594}"/>
    <dataValidation imeMode="halfAlpha" allowBlank="1" showInputMessage="1" showErrorMessage="1" sqref="P34:Q34" xr:uid="{C3822199-B51B-40E5-9880-5CD0AECF72BA}"/>
    <dataValidation imeMode="halfAlpha" allowBlank="1" showInputMessage="1" showErrorMessage="1" sqref="I36:M36" xr:uid="{59219D1E-6B69-43F0-91DB-8F546E322635}"/>
    <dataValidation imeMode="halfAlpha" allowBlank="1" showInputMessage="1" showErrorMessage="1" sqref="I38:Y38" xr:uid="{3F0CFEB3-9110-4731-ACE9-BC8D666C8D4C}"/>
    <dataValidation type="list" imeMode="halfAlpha" allowBlank="1" showInputMessage="1" showErrorMessage="1" error="リストから選択してください" sqref="I40:M40" xr:uid="{4F83ADB8-192E-4A02-A7E9-6B665E32FE85}">
      <formula1>"一致する,一致しない"</formula1>
    </dataValidation>
    <dataValidation type="list" imeMode="halfAlpha" allowBlank="1" showInputMessage="1" showErrorMessage="1" error="リストから選択してください" sqref="I63:M63" xr:uid="{8D72004B-DA15-40E1-82DC-6BA4877E68C5}">
      <formula1>"しない,する"</formula1>
    </dataValidation>
    <dataValidation type="whole" imeMode="halfAlpha" allowBlank="1" showInputMessage="1" showErrorMessage="1" error="7桁の数字を入力してください" sqref="I69:M69" xr:uid="{785E2CC3-6AD1-4C2E-B0EB-D2567F5FBE15}">
      <formula1>0</formula1>
      <formula2>9999999</formula2>
    </dataValidation>
    <dataValidation imeMode="hiragana" allowBlank="1" showInputMessage="1" showErrorMessage="1" sqref="I71:Y71" xr:uid="{ABE54CB4-C915-4615-817A-75D2D3D7A546}"/>
    <dataValidation imeMode="fullKatakana" allowBlank="1" showInputMessage="1" showErrorMessage="1" sqref="I73:Y73" xr:uid="{CD227E3E-2B9A-4DBE-8D9F-7864DDC05B7E}"/>
    <dataValidation imeMode="hiragana" allowBlank="1" showInputMessage="1" showErrorMessage="1" sqref="I75:Y75" xr:uid="{88FA3DD1-8EF5-4906-A12F-EEB9918AC0F6}"/>
    <dataValidation imeMode="hiragana" allowBlank="1" showInputMessage="1" showErrorMessage="1" sqref="I77:Y77" xr:uid="{88B66782-BC38-4151-B7E3-B3ABB06DF98B}"/>
    <dataValidation imeMode="fullKatakana" allowBlank="1" showInputMessage="1" showErrorMessage="1" sqref="I79:Y79" xr:uid="{850D7517-8729-420B-AB22-11194E41A178}"/>
    <dataValidation imeMode="hiragana" allowBlank="1" showInputMessage="1" showErrorMessage="1" sqref="I81:Y81" xr:uid="{A6C54DDE-34D1-4355-BAB1-93FED7FF0391}"/>
    <dataValidation imeMode="halfAlpha" allowBlank="1" showInputMessage="1" showErrorMessage="1" sqref="I83:M83" xr:uid="{3DFC5D6A-65D7-46AE-8EAB-D818B5408AB1}"/>
    <dataValidation imeMode="halfAlpha" allowBlank="1" showInputMessage="1" showErrorMessage="1" sqref="P83:Q83" xr:uid="{32296A75-BA4C-4967-B045-A0645F25F767}"/>
    <dataValidation imeMode="halfAlpha" allowBlank="1" showInputMessage="1" showErrorMessage="1" sqref="I85:M85" xr:uid="{BACAF641-CF49-4CA8-BAA2-241CEDE8312D}"/>
    <dataValidation imeMode="halfAlpha" allowBlank="1" showInputMessage="1" showErrorMessage="1" sqref="I87:Y87" xr:uid="{71D06DBE-0817-46B6-A7C4-8E33F4B0C4AF}"/>
    <dataValidation imeMode="hiragana" allowBlank="1" showInputMessage="1" showErrorMessage="1" sqref="I112:Y112" xr:uid="{B3021299-602C-4119-A402-D7E6096E7806}"/>
    <dataValidation imeMode="fullKatakana" allowBlank="1" showInputMessage="1" showErrorMessage="1" sqref="I114:Y114" xr:uid="{F31BD4DE-8C3D-4158-A0AE-5B379E137CAD}"/>
    <dataValidation imeMode="hiragana" allowBlank="1" showInputMessage="1" showErrorMessage="1" sqref="I116:Y116" xr:uid="{70D6E21A-A525-436E-8076-FB3D99B294B7}"/>
    <dataValidation type="whole" imeMode="halfAlpha" allowBlank="1" showInputMessage="1" showErrorMessage="1" error="7桁の数字を入力してください" sqref="I118:M118" xr:uid="{E5428C92-28B8-4BEA-87DE-324FA1B0CD81}">
      <formula1>0</formula1>
      <formula2>9999999</formula2>
    </dataValidation>
    <dataValidation imeMode="hiragana" allowBlank="1" showInputMessage="1" showErrorMessage="1" sqref="I120:Y120" xr:uid="{B1DB5313-EFA5-48A3-BE6B-028E3F7D74C5}"/>
    <dataValidation imeMode="halfAlpha" allowBlank="1" showInputMessage="1" showErrorMessage="1" sqref="I122:M122" xr:uid="{5E0A347F-E94A-412B-B576-75416100C7AB}"/>
    <dataValidation imeMode="halfAlpha" allowBlank="1" showInputMessage="1" showErrorMessage="1" sqref="P122:Q122" xr:uid="{C12918C1-1555-4A3F-A8AB-F3934BF43D9C}"/>
    <dataValidation imeMode="halfAlpha" allowBlank="1" showInputMessage="1" showErrorMessage="1" sqref="I124:M124" xr:uid="{545BFEDE-C8CE-49B6-AAE9-2F108642C3C6}"/>
    <dataValidation imeMode="halfAlpha" allowBlank="1" showInputMessage="1" showErrorMessage="1" sqref="I126:Y126" xr:uid="{0A705B84-7FE5-4D82-A3CB-DB3A7131070C}"/>
    <dataValidation type="list" imeMode="halfAlpha" allowBlank="1" showInputMessage="1" showErrorMessage="1" error="リストから選択してください" sqref="I153:M153" xr:uid="{731E33E0-C47E-40EC-9C6E-65A73A3035E7}">
      <formula1>"しない,する"</formula1>
    </dataValidation>
    <dataValidation imeMode="fullKatakana" allowBlank="1" showInputMessage="1" showErrorMessage="1" sqref="I155:Y155" xr:uid="{364E5F09-ECBB-463E-B002-9F2F75521F90}"/>
    <dataValidation imeMode="hiragana" allowBlank="1" showInputMessage="1" showErrorMessage="1" sqref="I157:Y157" xr:uid="{7A99EBAB-DBA4-4512-8D12-E1DC14B829FC}"/>
    <dataValidation imeMode="halfAlpha" allowBlank="1" showInputMessage="1" showErrorMessage="1" sqref="I159:M159" xr:uid="{F1237428-EE33-4F24-BBBD-DF340B38492F}"/>
    <dataValidation type="whole" imeMode="halfAlpha" allowBlank="1" showInputMessage="1" showErrorMessage="1" error="7桁の数字を入力してください" sqref="I161:M161" xr:uid="{BB48D5C7-E7B1-427E-BD04-E5F933032ED2}">
      <formula1>0</formula1>
      <formula2>9999999</formula2>
    </dataValidation>
    <dataValidation imeMode="hiragana" allowBlank="1" showInputMessage="1" showErrorMessage="1" sqref="I163:Y163" xr:uid="{51673FAB-A2E6-4545-AB55-2612B80F3DA6}"/>
    <dataValidation imeMode="halfAlpha" allowBlank="1" showInputMessage="1" showErrorMessage="1" sqref="I165:M165" xr:uid="{8E417BC6-C29A-4C39-B580-1A2AD86C3A2F}"/>
    <dataValidation imeMode="halfAlpha" allowBlank="1" showInputMessage="1" showErrorMessage="1" sqref="I167:M167" xr:uid="{D6F59A2D-D6BA-4445-8C2A-43AEC092FEA7}"/>
    <dataValidation imeMode="halfAlpha" allowBlank="1" showInputMessage="1" showErrorMessage="1" sqref="I169:Y169" xr:uid="{E4A706D5-E69D-4FD2-9922-60A3A613FDBD}"/>
    <dataValidation type="date" imeMode="halfAlpha" allowBlank="1" showInputMessage="1" showErrorMessage="1" error="有効な日付を入力してください" sqref="I176:M176" xr:uid="{604DF182-DA24-43CC-8D28-69C7B983063A}">
      <formula1>92</formula1>
      <formula2>73415</formula2>
    </dataValidation>
    <dataValidation imeMode="hiragana" allowBlank="1" showInputMessage="1" showErrorMessage="1" sqref="I178:M178" xr:uid="{93AE90B8-7D3D-4F3B-9653-BA45EE36C7CB}"/>
    <dataValidation allowBlank="1" showInputMessage="1" showErrorMessage="1" sqref="B182 K203:M203 B223 O242:Q242 P317:Q317" xr:uid="{C0251573-F11B-42A0-A17D-3B8AC6CFEF64}"/>
    <dataValidation type="list" imeMode="halfAlpha" allowBlank="1" showInputMessage="1" showErrorMessage="1" error="リストから選択してください" sqref="K183:M183" xr:uid="{694D1F79-E771-4109-A954-4ACE18248351}">
      <formula1>"○,　"</formula1>
    </dataValidation>
    <dataValidation type="list" imeMode="halfAlpha" allowBlank="1" showInputMessage="1" showErrorMessage="1" error="リストから選択してください" sqref="K184:M184" xr:uid="{F0778CDE-D55F-4542-941B-4177AACCC483}">
      <formula1>"○,　"</formula1>
    </dataValidation>
    <dataValidation type="list" imeMode="halfAlpha" allowBlank="1" showInputMessage="1" showErrorMessage="1" error="リストから選択してください" sqref="K185:M185" xr:uid="{9E633A37-0DAB-45D5-A36F-321F77B2F312}">
      <formula1>"○,　"</formula1>
    </dataValidation>
    <dataValidation type="list" imeMode="halfAlpha" allowBlank="1" showInputMessage="1" showErrorMessage="1" error="リストから選択してください" sqref="K186:M187" xr:uid="{2281CCE3-5633-48DD-B76D-D750D4F3380E}">
      <formula1>"○,　"</formula1>
    </dataValidation>
    <dataValidation type="whole" imeMode="halfAlpha" allowBlank="1" showInputMessage="1" showErrorMessage="1" error="有効な数字を入力してください" sqref="W186:X186" xr:uid="{2E1FCF0A-578A-423D-BBF9-97BFA75C1115}">
      <formula1>0</formula1>
      <formula2>100</formula2>
    </dataValidation>
    <dataValidation type="whole" imeMode="halfAlpha" allowBlank="1" showInputMessage="1" showErrorMessage="1" error="有効な数字を入力してください" sqref="W187:X187" xr:uid="{046B6C45-622C-4AE9-8E12-62A2AFB1FE4B}">
      <formula1>0</formula1>
      <formula2>100</formula2>
    </dataValidation>
    <dataValidation type="whole" imeMode="halfAlpha" allowBlank="1" showInputMessage="1" showErrorMessage="1" error="有効な数字を入力してください" sqref="I189:M189" xr:uid="{E66E0C7C-65FA-48E5-9946-F28254A13EC2}">
      <formula1>0</formula1>
      <formula2>9999999999</formula2>
    </dataValidation>
    <dataValidation type="whole" imeMode="halfAlpha" allowBlank="1" showInputMessage="1" showErrorMessage="1" error="有効な数字を入力してください" sqref="I191:M191" xr:uid="{EBAA69DE-7790-458E-85A9-05244D79F068}">
      <formula1>0</formula1>
      <formula2>9999999999</formula2>
    </dataValidation>
    <dataValidation type="whole" imeMode="halfAlpha" allowBlank="1" showInputMessage="1" showErrorMessage="1" error="有効な数字を入力してください" sqref="O191:Q191" xr:uid="{9094A739-5DEB-46E8-9FE3-1C2D42E67A89}">
      <formula1>0</formula1>
      <formula2>9999999999</formula2>
    </dataValidation>
    <dataValidation type="date" imeMode="halfAlpha" allowBlank="1" showInputMessage="1" showErrorMessage="1" error="有効な日付を入力してください" sqref="I193:M193" xr:uid="{73D228A2-049D-4591-875E-F9C2EC3DE6B6}">
      <formula1>92</formula1>
      <formula2>73415</formula2>
    </dataValidation>
    <dataValidation type="whole" imeMode="halfAlpha" allowBlank="1" showInputMessage="1" showErrorMessage="1" error="有効な数字を入力してください" sqref="I195:M195" xr:uid="{464899F6-6362-4620-971F-80F0C4E5E1B2}">
      <formula1>0</formula1>
      <formula2>9999999999</formula2>
    </dataValidation>
    <dataValidation type="whole" imeMode="halfAlpha" allowBlank="1" showInputMessage="1" showErrorMessage="1" error="有効な数字を入力してください" sqref="K199:M199" xr:uid="{CEB2F9FD-A8FF-4609-AA68-40CB7A0F3DF2}">
      <formula1>0</formula1>
      <formula2>9999999999</formula2>
    </dataValidation>
    <dataValidation type="whole" imeMode="halfAlpha" allowBlank="1" showInputMessage="1" showErrorMessage="1" error="有効な数字を入力してください" sqref="K200:M200" xr:uid="{61B703C3-BBD4-4956-8499-F734425C4FF8}">
      <formula1>0</formula1>
      <formula2>9999999999</formula2>
    </dataValidation>
    <dataValidation type="whole" imeMode="halfAlpha" allowBlank="1" showInputMessage="1" showErrorMessage="1" error="有効な数字を入力してください" sqref="K201:M201" xr:uid="{D12B1EF7-94FE-45C8-9EAF-042CAC6E0142}">
      <formula1>0</formula1>
      <formula2>9999999999</formula2>
    </dataValidation>
    <dataValidation type="whole" imeMode="halfAlpha" allowBlank="1" showInputMessage="1" showErrorMessage="1" error="有効な数字を入力してください" sqref="K202:M202" xr:uid="{CD5C2753-6B65-4409-93AC-9C2EF548D043}">
      <formula1>0</formula1>
      <formula2>9999999999</formula2>
    </dataValidation>
    <dataValidation type="list" imeMode="halfAlpha" allowBlank="1" showInputMessage="1" showErrorMessage="1" error="リストから選択してください" sqref="I205:M205" xr:uid="{1B15BDD1-F78A-4AF1-840F-BCAA76B09C0E}">
      <formula1>"該当する,該当しない,　"</formula1>
    </dataValidation>
    <dataValidation type="list" imeMode="halfAlpha" allowBlank="1" showInputMessage="1" showErrorMessage="1" error="リストから選択してください" sqref="I207:M207" xr:uid="{ABBAE88C-E4F5-4085-95E9-384542B8B759}">
      <formula1>"希望する,希望しない"</formula1>
    </dataValidation>
    <dataValidation type="list" imeMode="halfAlpha" allowBlank="1" showInputMessage="1" showErrorMessage="1" error="リストから選択してください" sqref="I217:M217" xr:uid="{D2CFAA57-B0BF-4500-A9BD-40420B5F76F1}">
      <formula1>許可コード</formula1>
    </dataValidation>
    <dataValidation type="date" imeMode="halfAlpha" allowBlank="1" showInputMessage="1" showErrorMessage="1" error="有効な日付を入力してください" sqref="I219:M219" xr:uid="{20ECBBC7-5164-47D1-84B3-D9030D2F1638}">
      <formula1>92</formula1>
      <formula2>73415</formula2>
    </dataValidation>
    <dataValidation type="list" imeMode="halfAlpha" allowBlank="1" showInputMessage="1" showErrorMessage="1" error="リストから選択してください" sqref="M224:N224" xr:uid="{2F57CE80-B51C-4928-B004-91C891C126D0}">
      <formula1>"○,　"</formula1>
    </dataValidation>
    <dataValidation type="whole" imeMode="halfAlpha" allowBlank="1" showInputMessage="1" showErrorMessage="1" error="有効な数字を入力してください。10兆円以上になる場合は、9,999,999,999と入力してください" sqref="O224:Q224" xr:uid="{3B92F18D-7D94-4DFA-8EB5-4A4E9AA5A63B}">
      <formula1>-9999999999</formula1>
      <formula2>9999999999</formula2>
    </dataValidation>
    <dataValidation type="list" imeMode="halfAlpha" allowBlank="1" showInputMessage="1" showErrorMessage="1" error="リストから選択してください" sqref="M225:N225" xr:uid="{FCC25392-C799-438B-B5A7-3C7FF0F7FEE2}">
      <formula1>"○,　"</formula1>
    </dataValidation>
    <dataValidation type="whole" imeMode="halfAlpha" allowBlank="1" showInputMessage="1" showErrorMessage="1" error="有効な数字を入力してください。10兆円以上になる場合は、9,999,999,999と入力してください" sqref="O225:Q225" xr:uid="{C5ABB528-152E-4034-91B3-76CC1C0F598A}">
      <formula1>-9999999999</formula1>
      <formula2>9999999999</formula2>
    </dataValidation>
    <dataValidation type="list" imeMode="halfAlpha" allowBlank="1" showInputMessage="1" showErrorMessage="1" error="リストから選択してください" sqref="M226:N226" xr:uid="{6FB35537-8F9E-4A5B-808F-29D4F334B959}">
      <formula1>"○,　"</formula1>
    </dataValidation>
    <dataValidation type="whole" imeMode="halfAlpha" allowBlank="1" showInputMessage="1" showErrorMessage="1" error="有効な数字を入力してください。10兆円以上になる場合は、9,999,999,999と入力してください" sqref="O226:Q226" xr:uid="{FB641A6D-097A-4A69-9BBA-ABD3DFD3AE8F}">
      <formula1>-9999999999</formula1>
      <formula2>9999999999</formula2>
    </dataValidation>
    <dataValidation type="list" imeMode="halfAlpha" allowBlank="1" showInputMessage="1" showErrorMessage="1" error="リストから選択してください" sqref="M227:N227" xr:uid="{0BD71054-F2B7-4E49-A0FB-890CA5793CE8}">
      <formula1>"○,　"</formula1>
    </dataValidation>
    <dataValidation type="whole" imeMode="halfAlpha" allowBlank="1" showInputMessage="1" showErrorMessage="1" error="有効な数字を入力してください。10兆円以上になる場合は、9,999,999,999と入力してください" sqref="O227:Q227" xr:uid="{9E94B4A3-FC2A-447F-861F-1F0FE25B9714}">
      <formula1>-9999999999</formula1>
      <formula2>9999999999</formula2>
    </dataValidation>
    <dataValidation type="list" imeMode="halfAlpha" allowBlank="1" showInputMessage="1" showErrorMessage="1" error="リストから選択してください" sqref="M228:N228" xr:uid="{607207C0-88F8-4013-A88A-70403BC65E9F}">
      <formula1>"○,　"</formula1>
    </dataValidation>
    <dataValidation type="whole" imeMode="halfAlpha" allowBlank="1" showInputMessage="1" showErrorMessage="1" error="有効な数字を入力してください。10兆円以上になる場合は、9,999,999,999と入力してください" sqref="O228:Q228" xr:uid="{2BACABF4-5D68-4F48-9870-F3D2A993B710}">
      <formula1>-9999999999</formula1>
      <formula2>9999999999</formula2>
    </dataValidation>
    <dataValidation type="list" imeMode="halfAlpha" allowBlank="1" showInputMessage="1" showErrorMessage="1" error="リストから選択してください" sqref="M229:N229" xr:uid="{FEB56FC4-7D98-49AB-8ACF-F7AD5B878108}">
      <formula1>"○,　"</formula1>
    </dataValidation>
    <dataValidation type="whole" imeMode="halfAlpha" allowBlank="1" showInputMessage="1" showErrorMessage="1" error="有効な数字を入力してください。10兆円以上になる場合は、9,999,999,999と入力してください" sqref="O229:Q229" xr:uid="{C80D57C3-A41F-43F9-A95C-9C19C8249B3C}">
      <formula1>-9999999999</formula1>
      <formula2>9999999999</formula2>
    </dataValidation>
    <dataValidation type="list" imeMode="halfAlpha" allowBlank="1" showInputMessage="1" showErrorMessage="1" error="リストから選択してください" sqref="M230:N230" xr:uid="{9B839EB3-2841-414D-9372-493516A9DFE9}">
      <formula1>"○,　"</formula1>
    </dataValidation>
    <dataValidation type="whole" imeMode="halfAlpha" allowBlank="1" showInputMessage="1" showErrorMessage="1" error="有効な数字を入力してください。10兆円以上になる場合は、9,999,999,999と入力してください" sqref="O230:Q230" xr:uid="{A2D83DE8-ED51-4213-A4A2-EFFD0FD35EF6}">
      <formula1>-9999999999</formula1>
      <formula2>9999999999</formula2>
    </dataValidation>
    <dataValidation type="list" imeMode="halfAlpha" allowBlank="1" showInputMessage="1" showErrorMessage="1" error="リストから選択してください" sqref="M231:N231" xr:uid="{7B4BAD1E-DCDD-47E6-B8D8-135A2ED40185}">
      <formula1>"○,　"</formula1>
    </dataValidation>
    <dataValidation type="whole" imeMode="halfAlpha" allowBlank="1" showInputMessage="1" showErrorMessage="1" error="有効な数字を入力してください。10兆円以上になる場合は、9,999,999,999と入力してください" sqref="O231:Q231" xr:uid="{AF504817-2A75-4D47-BD71-F0C1ABC6FB11}">
      <formula1>-9999999999</formula1>
      <formula2>9999999999</formula2>
    </dataValidation>
    <dataValidation type="list" imeMode="halfAlpha" allowBlank="1" showInputMessage="1" showErrorMessage="1" error="リストから選択してください" sqref="M232:N232" xr:uid="{AB620EBD-5BB0-4181-9912-978D71DE3021}">
      <formula1>"○,　"</formula1>
    </dataValidation>
    <dataValidation type="whole" imeMode="halfAlpha" allowBlank="1" showInputMessage="1" showErrorMessage="1" error="有効な数字を入力してください。10兆円以上になる場合は、9,999,999,999と入力してください" sqref="O232:Q232" xr:uid="{238BB180-2972-4C0B-AFE0-C3160EE1EB24}">
      <formula1>-9999999999</formula1>
      <formula2>9999999999</formula2>
    </dataValidation>
    <dataValidation type="list" imeMode="halfAlpha" allowBlank="1" showInputMessage="1" showErrorMessage="1" error="リストから選択してください" sqref="M233:N233" xr:uid="{2718F19A-8BAE-49E9-8CEA-729991721BEF}">
      <formula1>"○,　"</formula1>
    </dataValidation>
    <dataValidation type="whole" imeMode="halfAlpha" allowBlank="1" showInputMessage="1" showErrorMessage="1" error="有効な数字を入力してください。10兆円以上になる場合は、9,999,999,999と入力してください" sqref="O233:Q233" xr:uid="{1F5FE923-691E-4FB7-8900-1E4A7D10B3AD}">
      <formula1>-9999999999</formula1>
      <formula2>9999999999</formula2>
    </dataValidation>
    <dataValidation type="list" imeMode="halfAlpha" allowBlank="1" showInputMessage="1" showErrorMessage="1" error="リストから選択してください" sqref="M234:N234" xr:uid="{7DE487D3-694A-49FB-8A61-19F97A8E2CE6}">
      <formula1>"○,　"</formula1>
    </dataValidation>
    <dataValidation type="whole" imeMode="halfAlpha" allowBlank="1" showInputMessage="1" showErrorMessage="1" error="有効な数字を入力してください。10兆円以上になる場合は、9,999,999,999と入力してください" sqref="O234:Q234" xr:uid="{A78A1266-97E7-4FBB-B2CA-DB809FC4599B}">
      <formula1>-9999999999</formula1>
      <formula2>9999999999</formula2>
    </dataValidation>
    <dataValidation type="list" imeMode="halfAlpha" allowBlank="1" showInputMessage="1" showErrorMessage="1" error="リストから選択してください" sqref="M235:N235" xr:uid="{729B1BDD-DF28-4B37-8E5E-D5394BDE2A55}">
      <formula1>"○,　"</formula1>
    </dataValidation>
    <dataValidation type="whole" imeMode="halfAlpha" allowBlank="1" showInputMessage="1" showErrorMessage="1" error="有効な数字を入力してください。10兆円以上になる場合は、9,999,999,999と入力してください" sqref="O235:Q235" xr:uid="{CDBCE394-3C18-4658-BA73-161153DDC18A}">
      <formula1>-9999999999</formula1>
      <formula2>9999999999</formula2>
    </dataValidation>
    <dataValidation type="list" imeMode="halfAlpha" allowBlank="1" showInputMessage="1" showErrorMessage="1" error="リストから選択してください" sqref="M236:N236" xr:uid="{85E8D609-87CF-4077-AD50-D000CB4C1A65}">
      <formula1>"○,　"</formula1>
    </dataValidation>
    <dataValidation type="whole" imeMode="halfAlpha" allowBlank="1" showInputMessage="1" showErrorMessage="1" error="有効な数字を入力してください。10兆円以上になる場合は、9,999,999,999と入力してください" sqref="O236:Q236" xr:uid="{4412D5C7-DF90-4248-ABF9-2B7BF5A17451}">
      <formula1>-9999999999</formula1>
      <formula2>9999999999</formula2>
    </dataValidation>
    <dataValidation type="list" imeMode="halfAlpha" allowBlank="1" showInputMessage="1" showErrorMessage="1" error="リストから選択してください" sqref="M237:N237" xr:uid="{A8FD7540-7E9B-4C08-9547-4C37786695C9}">
      <formula1>"○,　"</formula1>
    </dataValidation>
    <dataValidation type="whole" imeMode="halfAlpha" allowBlank="1" showInputMessage="1" showErrorMessage="1" error="有効な数字を入力してください。10兆円以上になる場合は、9,999,999,999と入力してください" sqref="O237:Q237" xr:uid="{4538A461-389C-4FE7-881B-4EDAF897A7D4}">
      <formula1>-9999999999</formula1>
      <formula2>9999999999</formula2>
    </dataValidation>
    <dataValidation type="list" imeMode="halfAlpha" allowBlank="1" showInputMessage="1" showErrorMessage="1" error="リストから選択してください" sqref="M238:N238" xr:uid="{EC7F2CB5-548B-415B-8B59-A64A353545FA}">
      <formula1>"○,　"</formula1>
    </dataValidation>
    <dataValidation type="whole" imeMode="halfAlpha" allowBlank="1" showInputMessage="1" showErrorMessage="1" error="有効な数字を入力してください。10兆円以上になる場合は、9,999,999,999と入力してください" sqref="O238:Q238" xr:uid="{79CE300C-BE31-4E60-A339-666B76A303C1}">
      <formula1>-9999999999</formula1>
      <formula2>9999999999</formula2>
    </dataValidation>
    <dataValidation type="list" imeMode="halfAlpha" allowBlank="1" showInputMessage="1" showErrorMessage="1" error="リストから選択してください" sqref="M239:N239" xr:uid="{77AAADB9-21FD-4119-B352-EA37B463144A}">
      <formula1>"○,　"</formula1>
    </dataValidation>
    <dataValidation type="whole" imeMode="halfAlpha" allowBlank="1" showInputMessage="1" showErrorMessage="1" error="有効な数字を入力してください。10兆円以上になる場合は、9,999,999,999と入力してください" sqref="O239:Q239" xr:uid="{A6FB3BA7-A0A0-4E38-B3B4-2F93028A2FCC}">
      <formula1>-9999999999</formula1>
      <formula2>9999999999</formula2>
    </dataValidation>
    <dataValidation type="list" imeMode="halfAlpha" allowBlank="1" showInputMessage="1" showErrorMessage="1" error="リストから選択してください" sqref="M240:N240" xr:uid="{EB5E2A27-4FC3-43C4-BEE2-7547D431E137}">
      <formula1>"○,　"</formula1>
    </dataValidation>
    <dataValidation type="whole" imeMode="halfAlpha" allowBlank="1" showInputMessage="1" showErrorMessage="1" error="有効な数字を入力してください。10兆円以上になる場合は、9,999,999,999と入力してください" sqref="O240:Q240" xr:uid="{BFDF7BF3-C70E-4605-B52B-703A6A6AABD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41:Q241" xr:uid="{BAD497DC-E719-43BC-991C-1D73168C4AB5}">
      <formula1>-9999999999</formula1>
      <formula2>9999999999</formula2>
    </dataValidation>
    <dataValidation type="list" imeMode="halfAlpha" allowBlank="1" showInputMessage="1" showErrorMessage="1" error="リストから選択してください" sqref="K247:L247" xr:uid="{9A77B9BF-0E8B-4A41-8FE3-DB8A8D0E7742}">
      <formula1>"一般,特定,　"</formula1>
    </dataValidation>
    <dataValidation type="whole" imeMode="halfAlpha" allowBlank="1" showInputMessage="1" showErrorMessage="1" error="有効な数字を入力してください" sqref="M247:N247" xr:uid="{6977CDB2-D580-461E-8E4C-BB15D05BD08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47:Q247" xr:uid="{5386C0F8-5D4A-4819-97AA-808596B16194}">
      <formula1>-9999999999</formula1>
      <formula2>9999999999</formula2>
    </dataValidation>
    <dataValidation type="list" imeMode="halfAlpha" allowBlank="1" showInputMessage="1" showErrorMessage="1" error="リストから選択してください" sqref="R247:S247" xr:uid="{FC478EE4-BBFC-4084-B785-00B0C40055D3}">
      <formula1>"一般,特定,　"</formula1>
    </dataValidation>
    <dataValidation type="list" imeMode="halfAlpha" allowBlank="1" showInputMessage="1" showErrorMessage="1" error="リストから選択してください" sqref="K248:L248" xr:uid="{6D84B1E0-0722-4854-903E-EB3B39847C98}">
      <formula1>"一般,特定,　"</formula1>
    </dataValidation>
    <dataValidation type="whole" imeMode="halfAlpha" allowBlank="1" showInputMessage="1" showErrorMessage="1" error="有効な数字を入力してください" sqref="M248:N248" xr:uid="{AD652926-E4CE-4031-BC2E-60EBE956833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48:Q248" xr:uid="{08B6860B-740D-46B8-B216-842016F0D61B}">
      <formula1>-9999999999</formula1>
      <formula2>9999999999</formula2>
    </dataValidation>
    <dataValidation type="list" imeMode="halfAlpha" allowBlank="1" showInputMessage="1" showErrorMessage="1" error="リストから選択してください" sqref="R248:S248" xr:uid="{CBC7FF48-2920-457C-A78C-D36A8A135FA3}">
      <formula1>"一般,特定,　"</formula1>
    </dataValidation>
    <dataValidation type="list" imeMode="halfAlpha" allowBlank="1" showInputMessage="1" showErrorMessage="1" error="リストから選択してください" sqref="K249:L249" xr:uid="{A8F2114F-825B-4BB5-B32B-678620D6356D}">
      <formula1>"一般,特定,　"</formula1>
    </dataValidation>
    <dataValidation type="whole" imeMode="halfAlpha" allowBlank="1" showInputMessage="1" showErrorMessage="1" error="有効な数字を入力してください" sqref="M249:N249" xr:uid="{7F4E5C42-3D3D-4C5D-BC4A-4BA469E6D05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49:Q249" xr:uid="{CB7A3783-3B5F-4B43-80B9-B96C0AF76FED}">
      <formula1>-9999999999</formula1>
      <formula2>9999999999</formula2>
    </dataValidation>
    <dataValidation type="list" imeMode="halfAlpha" allowBlank="1" showInputMessage="1" showErrorMessage="1" error="リストから選択してください" sqref="R249:S249" xr:uid="{2A6B2829-6643-4B65-A565-D0560599010C}">
      <formula1>"一般,特定,　"</formula1>
    </dataValidation>
    <dataValidation type="list" imeMode="halfAlpha" allowBlank="1" showInputMessage="1" showErrorMessage="1" error="リストから選択してください" sqref="K250:L250" xr:uid="{315C85D7-3601-434D-9CB5-D864A5A4883E}">
      <formula1>"一般,特定,　"</formula1>
    </dataValidation>
    <dataValidation type="whole" imeMode="halfAlpha" allowBlank="1" showInputMessage="1" showErrorMessage="1" error="有効な数字を入力してください" sqref="M250:N250" xr:uid="{233A4062-6773-4F47-85AF-08549B02562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0:Q250" xr:uid="{38D1D130-82CD-411C-A2A3-D6BB3E0978C6}">
      <formula1>-9999999999</formula1>
      <formula2>9999999999</formula2>
    </dataValidation>
    <dataValidation type="list" imeMode="halfAlpha" allowBlank="1" showInputMessage="1" showErrorMessage="1" error="リストから選択してください" sqref="R250:S250" xr:uid="{6637EFAA-9590-499F-BDFB-296921C7CC95}">
      <formula1>"一般,特定,　"</formula1>
    </dataValidation>
    <dataValidation type="list" imeMode="halfAlpha" allowBlank="1" showInputMessage="1" showErrorMessage="1" error="リストから選択してください" sqref="K251:L251" xr:uid="{09190466-BAC3-46B5-8301-1245CEADBEA3}">
      <formula1>"一般,特定,　"</formula1>
    </dataValidation>
    <dataValidation type="whole" imeMode="halfAlpha" allowBlank="1" showInputMessage="1" showErrorMessage="1" error="有効な数字を入力してください" sqref="M251:N251" xr:uid="{8764A4A4-BBFA-4C14-815B-AB422A2B13C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1:Q251" xr:uid="{A2B3AF0B-4B83-4B8E-BA7C-04366ACC7DB9}">
      <formula1>-9999999999</formula1>
      <formula2>9999999999</formula2>
    </dataValidation>
    <dataValidation type="list" imeMode="halfAlpha" allowBlank="1" showInputMessage="1" showErrorMessage="1" error="リストから選択してください" sqref="R251:S251" xr:uid="{2A2EACDA-FE37-4C99-817E-054076AF80D2}">
      <formula1>"一般,特定,　"</formula1>
    </dataValidation>
    <dataValidation type="list" imeMode="halfAlpha" allowBlank="1" showInputMessage="1" showErrorMessage="1" error="リストから選択してください" sqref="K252:L252" xr:uid="{52F0B659-252B-4AF0-B285-854AABE27795}">
      <formula1>"一般,特定,　"</formula1>
    </dataValidation>
    <dataValidation type="whole" imeMode="halfAlpha" allowBlank="1" showInputMessage="1" showErrorMessage="1" error="有効な数字を入力してください" sqref="M252:N252" xr:uid="{BBF4E015-B465-4C1F-B09D-5BC2E163F59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2:Q252" xr:uid="{F77D93FE-5939-4131-A7B4-3048F57EF62D}">
      <formula1>-9999999999</formula1>
      <formula2>9999999999</formula2>
    </dataValidation>
    <dataValidation type="list" imeMode="halfAlpha" allowBlank="1" showInputMessage="1" showErrorMessage="1" error="リストから選択してください" sqref="R252:S252" xr:uid="{025B057E-3F0B-41B2-A4ED-D72EFDEFE80A}">
      <formula1>"一般,特定,　"</formula1>
    </dataValidation>
    <dataValidation type="list" imeMode="halfAlpha" allowBlank="1" showInputMessage="1" showErrorMessage="1" error="リストから選択してください" sqref="K253:L253" xr:uid="{AC9D3300-AE4A-48B2-ABC2-383E4B5CB95E}">
      <formula1>"一般,特定,　"</formula1>
    </dataValidation>
    <dataValidation type="whole" imeMode="halfAlpha" allowBlank="1" showInputMessage="1" showErrorMessage="1" error="有効な数字を入力してください" sqref="M253:N253" xr:uid="{6D9B0A19-2377-42D3-8126-676D1C0F106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3:Q253" xr:uid="{3F072A25-2BD6-4F00-B1A6-8E22C8F630D8}">
      <formula1>-9999999999</formula1>
      <formula2>9999999999</formula2>
    </dataValidation>
    <dataValidation type="list" imeMode="halfAlpha" allowBlank="1" showInputMessage="1" showErrorMessage="1" error="リストから選択してください" sqref="R253:S253" xr:uid="{113E63B1-2CC9-4C6B-B37B-BE4A4CD76BC7}">
      <formula1>"一般,特定,　"</formula1>
    </dataValidation>
    <dataValidation type="list" imeMode="halfAlpha" allowBlank="1" showInputMessage="1" showErrorMessage="1" error="リストから選択してください" sqref="K254:L254" xr:uid="{2F0465A1-B07B-4608-8E72-16E98AD5A7B5}">
      <formula1>"一般,特定,　"</formula1>
    </dataValidation>
    <dataValidation type="whole" imeMode="halfAlpha" allowBlank="1" showInputMessage="1" showErrorMessage="1" error="有効な数字を入力してください" sqref="M254:N254" xr:uid="{8BF33377-C5ED-4EDE-A6EE-C9B05F40C1A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4:Q254" xr:uid="{F4221E0E-84ED-484C-9880-0744A0643D62}">
      <formula1>-9999999999</formula1>
      <formula2>9999999999</formula2>
    </dataValidation>
    <dataValidation type="list" imeMode="halfAlpha" allowBlank="1" showInputMessage="1" showErrorMessage="1" error="リストから選択してください" sqref="R254:S254" xr:uid="{E2C85E9F-9476-4F1C-909C-53A20B39B84E}">
      <formula1>"一般,特定,　"</formula1>
    </dataValidation>
    <dataValidation type="list" imeMode="halfAlpha" allowBlank="1" showInputMessage="1" showErrorMessage="1" error="リストから選択してください" sqref="K255:L255" xr:uid="{207AB914-8AA5-4BE4-A483-3C0F63BAEBE2}">
      <formula1>"一般,特定,　"</formula1>
    </dataValidation>
    <dataValidation type="whole" imeMode="halfAlpha" allowBlank="1" showInputMessage="1" showErrorMessage="1" error="有効な数字を入力してください" sqref="M255:N255" xr:uid="{73A5419D-F381-4FDC-AEE7-ECC7AC345D9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5:Q255" xr:uid="{A9448FE1-B173-454C-9691-4AB15C91A909}">
      <formula1>-9999999999</formula1>
      <formula2>9999999999</formula2>
    </dataValidation>
    <dataValidation type="list" imeMode="halfAlpha" allowBlank="1" showInputMessage="1" showErrorMessage="1" error="リストから選択してください" sqref="R255:S255" xr:uid="{F37DE83D-2F51-454A-961B-90BC2F1AE782}">
      <formula1>"一般,特定,　"</formula1>
    </dataValidation>
    <dataValidation type="list" imeMode="halfAlpha" allowBlank="1" showInputMessage="1" showErrorMessage="1" error="リストから選択してください" sqref="K256:L256" xr:uid="{BE6C4271-750E-49B8-82F8-73DD5F938656}">
      <formula1>"一般,特定,　"</formula1>
    </dataValidation>
    <dataValidation type="whole" imeMode="halfAlpha" allowBlank="1" showInputMessage="1" showErrorMessage="1" error="有効な数字を入力してください" sqref="M256:N256" xr:uid="{9B742C0B-9F2E-4FF7-ACCA-61D44B4166A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6:Q256" xr:uid="{1D6324F3-7E0E-4036-A72F-29E8B97891A5}">
      <formula1>-9999999999</formula1>
      <formula2>9999999999</formula2>
    </dataValidation>
    <dataValidation type="list" imeMode="halfAlpha" allowBlank="1" showInputMessage="1" showErrorMessage="1" error="リストから選択してください" sqref="R256:S256" xr:uid="{993171EC-1B35-4B51-BDBB-ED320042AEA1}">
      <formula1>"一般,特定,　"</formula1>
    </dataValidation>
    <dataValidation type="list" imeMode="halfAlpha" allowBlank="1" showInputMessage="1" showErrorMessage="1" error="リストから選択してください" sqref="K257:L257" xr:uid="{1A7A988E-4FAD-413B-A2B9-B95AE05272FC}">
      <formula1>"一般,特定,　"</formula1>
    </dataValidation>
    <dataValidation type="whole" imeMode="halfAlpha" allowBlank="1" showInputMessage="1" showErrorMessage="1" error="有効な数字を入力してください" sqref="M257:N257" xr:uid="{44C76105-65EF-4AD0-BB25-08176FE9FAD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7:Q257" xr:uid="{92C03965-4FF2-4A64-A266-8F3FDD356EBB}">
      <formula1>-9999999999</formula1>
      <formula2>9999999999</formula2>
    </dataValidation>
    <dataValidation type="list" imeMode="halfAlpha" allowBlank="1" showInputMessage="1" showErrorMessage="1" error="リストから選択してください" sqref="R257:S257" xr:uid="{52CCABFF-B879-4FF8-97C8-C690F21E003C}">
      <formula1>"一般,特定,　"</formula1>
    </dataValidation>
    <dataValidation type="list" imeMode="halfAlpha" allowBlank="1" showInputMessage="1" showErrorMessage="1" error="リストから選択してください" sqref="K258:L258" xr:uid="{4C001F99-3A01-4D8D-A6B2-528D7298A372}">
      <formula1>"一般,特定,　"</formula1>
    </dataValidation>
    <dataValidation type="whole" imeMode="halfAlpha" allowBlank="1" showInputMessage="1" showErrorMessage="1" error="有効な数字を入力してください" sqref="M258:N258" xr:uid="{E23D6DFB-2AF7-4E24-9C2A-CEA33B36AEC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8:Q258" xr:uid="{AD35EBF2-1FBD-4864-B549-2138262A3BEB}">
      <formula1>-9999999999</formula1>
      <formula2>9999999999</formula2>
    </dataValidation>
    <dataValidation type="list" imeMode="halfAlpha" allowBlank="1" showInputMessage="1" showErrorMessage="1" error="リストから選択してください" sqref="R258:S258" xr:uid="{64F4A3CF-CA7D-4885-A0D8-89C0A1DAFBE9}">
      <formula1>"一般,特定,　"</formula1>
    </dataValidation>
    <dataValidation type="list" imeMode="halfAlpha" allowBlank="1" showInputMessage="1" showErrorMessage="1" error="リストから選択してください" sqref="K259:L259" xr:uid="{D168E92C-3D37-49B8-8662-E1DE4B0AABDD}">
      <formula1>"一般,特定,　"</formula1>
    </dataValidation>
    <dataValidation type="whole" imeMode="halfAlpha" allowBlank="1" showInputMessage="1" showErrorMessage="1" error="有効な数字を入力してください" sqref="M259:N259" xr:uid="{533E72C4-838B-4F43-BB20-320024A6274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59:Q259" xr:uid="{D3E1AC8A-1EE9-4D94-AEE5-6277FFAE105A}">
      <formula1>-9999999999</formula1>
      <formula2>9999999999</formula2>
    </dataValidation>
    <dataValidation type="list" imeMode="halfAlpha" allowBlank="1" showInputMessage="1" showErrorMessage="1" error="リストから選択してください" sqref="R259:S259" xr:uid="{9E9D19A1-BA85-437A-86A8-502F1FEAEF7A}">
      <formula1>"一般,特定,　"</formula1>
    </dataValidation>
    <dataValidation type="list" imeMode="halfAlpha" allowBlank="1" showInputMessage="1" showErrorMessage="1" error="リストから選択してください" sqref="K260:L260" xr:uid="{E0B41552-EA16-4395-A396-AB19E390E987}">
      <formula1>"一般,特定,　"</formula1>
    </dataValidation>
    <dataValidation type="whole" imeMode="halfAlpha" allowBlank="1" showInputMessage="1" showErrorMessage="1" error="有効な数字を入力してください" sqref="M260:N260" xr:uid="{CCE99BDA-4718-4D2D-B6A4-02A08B4E508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0:Q260" xr:uid="{D97CAADD-5D82-4398-8FC2-D27558804A93}">
      <formula1>-9999999999</formula1>
      <formula2>9999999999</formula2>
    </dataValidation>
    <dataValidation type="list" imeMode="halfAlpha" allowBlank="1" showInputMessage="1" showErrorMessage="1" error="リストから選択してください" sqref="R260:S260" xr:uid="{26C8A499-B8DB-47FE-A53B-CE07C34018C8}">
      <formula1>"一般,特定,　"</formula1>
    </dataValidation>
    <dataValidation type="list" imeMode="halfAlpha" allowBlank="1" showInputMessage="1" showErrorMessage="1" error="リストから選択してください" sqref="K261:L261" xr:uid="{7C86A44A-188D-4B98-9869-1128DA944B0A}">
      <formula1>"一般,特定,　"</formula1>
    </dataValidation>
    <dataValidation type="whole" imeMode="halfAlpha" allowBlank="1" showInputMessage="1" showErrorMessage="1" error="有効な数字を入力してください" sqref="M261:N261" xr:uid="{639E747E-E56B-4857-BB96-1CFBCD54882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1:Q261" xr:uid="{2FBA9BF3-97B7-4965-898A-80F8E920847E}">
      <formula1>-9999999999</formula1>
      <formula2>9999999999</formula2>
    </dataValidation>
    <dataValidation type="list" imeMode="halfAlpha" allowBlank="1" showInputMessage="1" showErrorMessage="1" error="リストから選択してください" sqref="R261:S261" xr:uid="{F4E1B5F2-3C10-49F0-A97D-E346FEA813CD}">
      <formula1>"一般,特定,　"</formula1>
    </dataValidation>
    <dataValidation type="list" imeMode="halfAlpha" allowBlank="1" showInputMessage="1" showErrorMessage="1" error="リストから選択してください" sqref="K262:L262" xr:uid="{D44B8C4A-AA92-4595-960E-1663CD034114}">
      <formula1>"一般,特定,　"</formula1>
    </dataValidation>
    <dataValidation type="whole" imeMode="halfAlpha" allowBlank="1" showInputMessage="1" showErrorMessage="1" error="有効な数字を入力してください" sqref="M262:N262" xr:uid="{1290F3AE-2A07-41D8-8BBE-35AF1CA17D2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2:Q262" xr:uid="{D8789C0C-E6DA-4B6D-9DFC-73C61B602519}">
      <formula1>-9999999999</formula1>
      <formula2>9999999999</formula2>
    </dataValidation>
    <dataValidation type="list" imeMode="halfAlpha" allowBlank="1" showInputMessage="1" showErrorMessage="1" error="リストから選択してください" sqref="R262:S262" xr:uid="{76CCBA2F-14B4-41A3-A72F-00EA44312ACA}">
      <formula1>"一般,特定,　"</formula1>
    </dataValidation>
    <dataValidation type="list" imeMode="halfAlpha" allowBlank="1" showInputMessage="1" showErrorMessage="1" error="リストから選択してください" sqref="K263:L263" xr:uid="{3F49117B-566A-40C0-9B66-299DD2B18060}">
      <formula1>"一般,特定,　"</formula1>
    </dataValidation>
    <dataValidation type="whole" imeMode="halfAlpha" allowBlank="1" showInputMessage="1" showErrorMessage="1" error="有効な数字を入力してください" sqref="M263:N263" xr:uid="{DD52E7EB-4368-428B-B674-4796A86C513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3:Q263" xr:uid="{88FD05B1-5F57-4172-B5C9-ADE805A64884}">
      <formula1>-9999999999</formula1>
      <formula2>9999999999</formula2>
    </dataValidation>
    <dataValidation type="list" imeMode="halfAlpha" allowBlank="1" showInputMessage="1" showErrorMessage="1" error="リストから選択してください" sqref="R263:S263" xr:uid="{6114B5D5-49C6-4EE9-A51C-A74BE05129DE}">
      <formula1>"一般,特定,　"</formula1>
    </dataValidation>
    <dataValidation type="list" imeMode="halfAlpha" allowBlank="1" showInputMessage="1" showErrorMessage="1" error="リストから選択してください" sqref="K264:L264" xr:uid="{3E4E4715-28D5-44F0-B1A0-4BD2A769A281}">
      <formula1>"一般,特定,　"</formula1>
    </dataValidation>
    <dataValidation type="whole" imeMode="halfAlpha" allowBlank="1" showInputMessage="1" showErrorMessage="1" error="有効な数字を入力してください" sqref="M264:N264" xr:uid="{A7DA3481-1788-4602-BFA1-1FEFD1D4DF3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4:Q264" xr:uid="{0634157C-A292-4B62-BF05-B93C3DAF4192}">
      <formula1>-9999999999</formula1>
      <formula2>9999999999</formula2>
    </dataValidation>
    <dataValidation type="list" imeMode="halfAlpha" allowBlank="1" showInputMessage="1" showErrorMessage="1" error="リストから選択してください" sqref="R264:S264" xr:uid="{71FC7152-4D12-4412-82E0-A10BB7B2525D}">
      <formula1>"一般,特定,　"</formula1>
    </dataValidation>
    <dataValidation type="list" imeMode="halfAlpha" allowBlank="1" showInputMessage="1" showErrorMessage="1" error="リストから選択してください" sqref="K265:L265" xr:uid="{26015E1B-269C-4A04-82C3-A242FC01BF07}">
      <formula1>"一般,特定,　"</formula1>
    </dataValidation>
    <dataValidation type="whole" imeMode="halfAlpha" allowBlank="1" showInputMessage="1" showErrorMessage="1" error="有効な数字を入力してください" sqref="M265:N265" xr:uid="{33473DC2-7518-43DD-BCB7-5180BA99885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5:Q265" xr:uid="{1387AA7B-1BE4-4B00-9F1F-D9D3C759B08A}">
      <formula1>-9999999999</formula1>
      <formula2>9999999999</formula2>
    </dataValidation>
    <dataValidation type="list" imeMode="halfAlpha" allowBlank="1" showInputMessage="1" showErrorMessage="1" error="リストから選択してください" sqref="R265:S265" xr:uid="{F4AA47A8-3BCF-4AC0-AD41-055302D296F1}">
      <formula1>"一般,特定,　"</formula1>
    </dataValidation>
    <dataValidation type="list" imeMode="halfAlpha" allowBlank="1" showInputMessage="1" showErrorMessage="1" error="リストから選択してください" sqref="K266:L266" xr:uid="{94C1D359-7D14-4E38-89D0-22D020B28EE0}">
      <formula1>"一般,特定,　"</formula1>
    </dataValidation>
    <dataValidation type="whole" imeMode="halfAlpha" allowBlank="1" showInputMessage="1" showErrorMessage="1" error="有効な数字を入力してください" sqref="M266:N266" xr:uid="{0E87D5CC-B68C-4BF7-9798-EE5FD891ED8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6:Q266" xr:uid="{F915EBBB-3F38-43E5-BD8E-8884C3A0B8CA}">
      <formula1>-9999999999</formula1>
      <formula2>9999999999</formula2>
    </dataValidation>
    <dataValidation type="list" imeMode="halfAlpha" allowBlank="1" showInputMessage="1" showErrorMessage="1" error="リストから選択してください" sqref="R266:S266" xr:uid="{BCD53312-C30E-4B8A-9985-ECC1AA0610CB}">
      <formula1>"一般,特定,　"</formula1>
    </dataValidation>
    <dataValidation type="list" imeMode="halfAlpha" allowBlank="1" showInputMessage="1" showErrorMessage="1" error="リストから選択してください" sqref="K267:L267" xr:uid="{7A9AED71-5895-4B9B-9F5E-61E35BF3B131}">
      <formula1>"一般,特定,　"</formula1>
    </dataValidation>
    <dataValidation type="whole" imeMode="halfAlpha" allowBlank="1" showInputMessage="1" showErrorMessage="1" error="有効な数字を入力してください" sqref="M267:N267" xr:uid="{AA7C637A-92B8-4F17-BB90-272A36D2BA1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7:Q267" xr:uid="{2CF54E4E-4A29-474E-8734-C58B4CA49368}">
      <formula1>-9999999999</formula1>
      <formula2>9999999999</formula2>
    </dataValidation>
    <dataValidation type="list" imeMode="halfAlpha" allowBlank="1" showInputMessage="1" showErrorMessage="1" error="リストから選択してください" sqref="R267:S267" xr:uid="{D7331C2D-5CFB-4CAA-9A76-7A75910E7D87}">
      <formula1>"一般,特定,　"</formula1>
    </dataValidation>
    <dataValidation type="list" imeMode="halfAlpha" allowBlank="1" showInputMessage="1" showErrorMessage="1" error="リストから選択してください" sqref="K268:L268" xr:uid="{768A49D3-8AD6-4CDF-A49C-F88502814479}">
      <formula1>"一般,特定,　"</formula1>
    </dataValidation>
    <dataValidation type="whole" imeMode="halfAlpha" allowBlank="1" showInputMessage="1" showErrorMessage="1" error="有効な数字を入力してください" sqref="M268:N268" xr:uid="{D3AA8F4B-8DB8-4B00-9CA7-571BB394520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8:Q268" xr:uid="{35408CF7-EF22-4327-9E78-7B99CF3AC0CE}">
      <formula1>-9999999999</formula1>
      <formula2>9999999999</formula2>
    </dataValidation>
    <dataValidation type="list" imeMode="halfAlpha" allowBlank="1" showInputMessage="1" showErrorMessage="1" error="リストから選択してください" sqref="R268:S268" xr:uid="{20E5F3E7-CA37-4662-A6A5-9EEFF0DA743D}">
      <formula1>"一般,特定,　"</formula1>
    </dataValidation>
    <dataValidation type="list" imeMode="halfAlpha" allowBlank="1" showInputMessage="1" showErrorMessage="1" error="リストから選択してください" sqref="K269:L269" xr:uid="{F9B25CCB-1DAF-4B04-A0E0-0BE546E6152A}">
      <formula1>"一般,特定,　"</formula1>
    </dataValidation>
    <dataValidation type="whole" imeMode="halfAlpha" allowBlank="1" showInputMessage="1" showErrorMessage="1" error="有効な数字を入力してください" sqref="M269:N269" xr:uid="{AEDA433C-8462-478C-8A37-CA0AFE75B29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69:Q269" xr:uid="{972A5C20-6EDF-4606-BA6B-4F32AA05397B}">
      <formula1>-9999999999</formula1>
      <formula2>9999999999</formula2>
    </dataValidation>
    <dataValidation type="list" imeMode="halfAlpha" allowBlank="1" showInputMessage="1" showErrorMessage="1" error="リストから選択してください" sqref="R269:S269" xr:uid="{4B11A4CA-CE30-4688-9E8E-603BD48829AA}">
      <formula1>"一般,特定,　"</formula1>
    </dataValidation>
    <dataValidation type="list" imeMode="halfAlpha" allowBlank="1" showInputMessage="1" showErrorMessage="1" error="リストから選択してください" sqref="K270:L270" xr:uid="{2022BEE4-9B72-43FF-B91F-2AD0D44B9B69}">
      <formula1>"一般,特定,　"</formula1>
    </dataValidation>
    <dataValidation type="whole" imeMode="halfAlpha" allowBlank="1" showInputMessage="1" showErrorMessage="1" error="有効な数字を入力してください" sqref="M270:N270" xr:uid="{57A5D03F-C290-4B46-9548-E323733FAF1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70:Q270" xr:uid="{B19EE92A-5B8F-49E5-8E31-9D692DAE0594}">
      <formula1>-9999999999</formula1>
      <formula2>9999999999</formula2>
    </dataValidation>
    <dataValidation type="list" imeMode="halfAlpha" allowBlank="1" showInputMessage="1" showErrorMessage="1" error="リストから選択してください" sqref="R270:S270" xr:uid="{6E389A77-8304-42E0-B462-65A73A8CE51D}">
      <formula1>"一般,特定,　"</formula1>
    </dataValidation>
    <dataValidation type="list" imeMode="halfAlpha" allowBlank="1" showInputMessage="1" showErrorMessage="1" error="リストから選択してください" sqref="K271:L271" xr:uid="{B1E81C5A-98AC-40B5-8D3C-5F8674B51CF5}">
      <formula1>"一般,特定,　"</formula1>
    </dataValidation>
    <dataValidation type="whole" imeMode="halfAlpha" allowBlank="1" showInputMessage="1" showErrorMessage="1" error="有効な数字を入力してください" sqref="M271:N271" xr:uid="{32BE65B2-DD72-4FDF-A564-D69BF75C098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71:Q271" xr:uid="{52795A02-04B9-4D2F-85DD-06F6B56EF4E5}">
      <formula1>-9999999999</formula1>
      <formula2>9999999999</formula2>
    </dataValidation>
    <dataValidation type="list" imeMode="halfAlpha" allowBlank="1" showInputMessage="1" showErrorMessage="1" error="リストから選択してください" sqref="R271:S271" xr:uid="{A9D481B0-B9EB-43D9-91F6-D8A1F31C2FE5}">
      <formula1>"一般,特定,　"</formula1>
    </dataValidation>
    <dataValidation type="list" imeMode="halfAlpha" allowBlank="1" showInputMessage="1" showErrorMessage="1" error="リストから選択してください" sqref="K272:L272" xr:uid="{53D62AC9-91AA-4CCC-BFC0-5A2A559DEC26}">
      <formula1>"一般,特定,　"</formula1>
    </dataValidation>
    <dataValidation type="whole" imeMode="halfAlpha" allowBlank="1" showInputMessage="1" showErrorMessage="1" error="有効な数字を入力してください" sqref="M272:N272" xr:uid="{54AA3808-29B4-427E-BC75-43971E95C91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72:Q272" xr:uid="{CD5BC309-103E-40CD-8DEC-DE0404BA6E00}">
      <formula1>-9999999999</formula1>
      <formula2>9999999999</formula2>
    </dataValidation>
    <dataValidation type="list" imeMode="halfAlpha" allowBlank="1" showInputMessage="1" showErrorMessage="1" error="リストから選択してください" sqref="R272:S272" xr:uid="{54B393AC-94D5-477D-A810-18302A9C9284}">
      <formula1>"一般,特定,　"</formula1>
    </dataValidation>
    <dataValidation type="list" imeMode="halfAlpha" allowBlank="1" showInputMessage="1" showErrorMessage="1" error="リストから選択してください" sqref="K273:L273" xr:uid="{15D5632C-EA9B-49C6-BEFC-3C5E493C5DF3}">
      <formula1>"一般,特定,　"</formula1>
    </dataValidation>
    <dataValidation type="whole" imeMode="halfAlpha" allowBlank="1" showInputMessage="1" showErrorMessage="1" error="有効な数字を入力してください" sqref="M273:N273" xr:uid="{8CD9E850-90C6-46D9-9728-5862B43B9B0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73:Q273" xr:uid="{9DC0E205-0D39-4ABA-AA34-83516F6E29B4}">
      <formula1>-9999999999</formula1>
      <formula2>9999999999</formula2>
    </dataValidation>
    <dataValidation type="list" imeMode="halfAlpha" allowBlank="1" showInputMessage="1" showErrorMessage="1" error="リストから選択してください" sqref="R273:S273" xr:uid="{B67605CC-5D7E-43CE-86A3-ABB75A875F2D}">
      <formula1>"一般,特定,　"</formula1>
    </dataValidation>
    <dataValidation type="list" imeMode="halfAlpha" allowBlank="1" showInputMessage="1" showErrorMessage="1" error="リストから選択してください" sqref="K274:L274" xr:uid="{698F23FD-E86A-40D7-82A5-23DDC38ED689}">
      <formula1>"一般,特定,　"</formula1>
    </dataValidation>
    <dataValidation type="whole" imeMode="halfAlpha" allowBlank="1" showInputMessage="1" showErrorMessage="1" error="有効な数字を入力してください" sqref="M274:N274" xr:uid="{C8D38497-7484-4C91-BAD5-F8AAAFA4327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74:Q274" xr:uid="{7550E7D7-3F0F-4EB8-8D0F-F8D2C492B23A}">
      <formula1>-9999999999</formula1>
      <formula2>9999999999</formula2>
    </dataValidation>
    <dataValidation type="list" imeMode="halfAlpha" allowBlank="1" showInputMessage="1" showErrorMessage="1" error="リストから選択してください" sqref="R274:S274" xr:uid="{0EC7F17E-122F-4423-952F-6FAE9570BDE7}">
      <formula1>"一般,特定,　"</formula1>
    </dataValidation>
    <dataValidation type="list" imeMode="halfAlpha" allowBlank="1" showInputMessage="1" showErrorMessage="1" error="リストから選択してください" sqref="K275:L275" xr:uid="{55B42CAE-1437-4AED-96A8-777BCC3C153D}">
      <formula1>"一般,特定,　"</formula1>
    </dataValidation>
    <dataValidation type="whole" imeMode="halfAlpha" allowBlank="1" showInputMessage="1" showErrorMessage="1" error="有効な数字を入力してください" sqref="M275:N275" xr:uid="{7CA20635-2E7E-4372-8C48-BD0D231BA1A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75:Q275" xr:uid="{388945A5-763E-4719-BF5E-85B6607262A5}">
      <formula1>-9999999999</formula1>
      <formula2>9999999999</formula2>
    </dataValidation>
    <dataValidation type="list" imeMode="halfAlpha" allowBlank="1" showInputMessage="1" showErrorMessage="1" error="リストから選択してください" sqref="R275:S275" xr:uid="{44DFAE03-FC5D-4A03-ABB8-327E8D447B78}">
      <formula1>"一般,特定,　"</formula1>
    </dataValidation>
    <dataValidation type="whole" imeMode="halfAlpha" allowBlank="1" showInputMessage="1" showErrorMessage="1" error="有効な数字を入力してください" sqref="P280:Q280" xr:uid="{A1F7B802-0CC5-47B2-8B53-C58E0F7A7868}">
      <formula1>0</formula1>
      <formula2>9999999999</formula2>
    </dataValidation>
    <dataValidation type="whole" imeMode="halfAlpha" allowBlank="1" showInputMessage="1" showErrorMessage="1" error="有効な数字を入力してください" sqref="P281:Q281" xr:uid="{FE32DC00-8AAA-4214-96FE-B0626AFA3552}">
      <formula1>0</formula1>
      <formula2>9999999999</formula2>
    </dataValidation>
    <dataValidation type="whole" imeMode="halfAlpha" allowBlank="1" showInputMessage="1" showErrorMessage="1" error="有効な数字を入力してください" sqref="P282:Q282" xr:uid="{0B37F1F7-5868-4CC2-A013-4FBE37A5C68D}">
      <formula1>0</formula1>
      <formula2>9999999999</formula2>
    </dataValidation>
    <dataValidation type="whole" imeMode="halfAlpha" allowBlank="1" showInputMessage="1" showErrorMessage="1" error="有効な数字を入力してください" sqref="P283:Q283" xr:uid="{3F8E60B5-8953-4582-922E-A96060F528DB}">
      <formula1>0</formula1>
      <formula2>9999999999</formula2>
    </dataValidation>
    <dataValidation type="whole" imeMode="halfAlpha" allowBlank="1" showInputMessage="1" showErrorMessage="1" error="有効な数字を入力してください" sqref="P284:Q284" xr:uid="{315EFA11-FA3A-4E26-9610-77A50D653D29}">
      <formula1>0</formula1>
      <formula2>9999999999</formula2>
    </dataValidation>
    <dataValidation type="whole" imeMode="halfAlpha" allowBlank="1" showInputMessage="1" showErrorMessage="1" error="有効な数字を入力してください" sqref="P285:Q285" xr:uid="{3DC48CE6-4937-4B61-B87B-70B9BB4291E9}">
      <formula1>0</formula1>
      <formula2>9999999999</formula2>
    </dataValidation>
    <dataValidation type="whole" imeMode="halfAlpha" allowBlank="1" showInputMessage="1" showErrorMessage="1" error="有効な数字を入力してください" sqref="P286:Q286" xr:uid="{89A4719A-B520-43E6-92B9-F36CC7F24E9E}">
      <formula1>0</formula1>
      <formula2>9999999999</formula2>
    </dataValidation>
    <dataValidation type="whole" imeMode="halfAlpha" allowBlank="1" showInputMessage="1" showErrorMessage="1" error="有効な数字を入力してください" sqref="P287:Q287" xr:uid="{7D0A9B7A-DC60-4A6D-972C-8E0C5AE60CA6}">
      <formula1>0</formula1>
      <formula2>9999999999</formula2>
    </dataValidation>
    <dataValidation type="whole" imeMode="halfAlpha" allowBlank="1" showInputMessage="1" showErrorMessage="1" error="有効な数字を入力してください" sqref="P288:Q288" xr:uid="{8F09CA52-3554-4FBF-A5CF-B4E37C91C5E7}">
      <formula1>0</formula1>
      <formula2>9999999999</formula2>
    </dataValidation>
    <dataValidation type="whole" imeMode="halfAlpha" allowBlank="1" showInputMessage="1" showErrorMessage="1" error="有効な数字を入力してください" sqref="P289:Q289" xr:uid="{C0144B49-CF0C-425E-A367-1B0D5634FB80}">
      <formula1>0</formula1>
      <formula2>9999999999</formula2>
    </dataValidation>
    <dataValidation type="whole" imeMode="halfAlpha" allowBlank="1" showInputMessage="1" showErrorMessage="1" error="有効な数字を入力してください" sqref="P290:Q290" xr:uid="{17D0277F-30E2-45B9-91DD-6BA8C50B7EBD}">
      <formula1>0</formula1>
      <formula2>9999999999</formula2>
    </dataValidation>
    <dataValidation type="whole" imeMode="halfAlpha" allowBlank="1" showInputMessage="1" showErrorMessage="1" error="有効な数字を入力してください" sqref="P291:Q291" xr:uid="{254DA428-03A6-4032-B57C-CDEBCC5C43DC}">
      <formula1>0</formula1>
      <formula2>9999999999</formula2>
    </dataValidation>
    <dataValidation type="whole" imeMode="halfAlpha" allowBlank="1" showInputMessage="1" showErrorMessage="1" error="有効な数字を入力してください" sqref="P292:Q292" xr:uid="{69E0181B-9C2F-41AD-8E03-455A5C7C19F3}">
      <formula1>0</formula1>
      <formula2>9999999999</formula2>
    </dataValidation>
    <dataValidation type="whole" imeMode="halfAlpha" allowBlank="1" showInputMessage="1" showErrorMessage="1" error="有効な数字を入力してください" sqref="P293:Q293" xr:uid="{B6ABC321-7EEB-484A-8547-A630684025C0}">
      <formula1>0</formula1>
      <formula2>9999999999</formula2>
    </dataValidation>
    <dataValidation type="whole" imeMode="halfAlpha" allowBlank="1" showInputMessage="1" showErrorMessage="1" error="有効な数字を入力してください" sqref="P294:Q294" xr:uid="{A1C7C5DA-A402-456D-ACB1-05AC7C47DA00}">
      <formula1>0</formula1>
      <formula2>9999999999</formula2>
    </dataValidation>
    <dataValidation type="whole" imeMode="halfAlpha" allowBlank="1" showInputMessage="1" showErrorMessage="1" error="有効な数字を入力してください" sqref="P295:Q295" xr:uid="{8B99E47D-1766-499E-88CB-D9651F4FA2FA}">
      <formula1>0</formula1>
      <formula2>9999999999</formula2>
    </dataValidation>
    <dataValidation type="whole" imeMode="halfAlpha" allowBlank="1" showInputMessage="1" showErrorMessage="1" error="有効な数字を入力してください" sqref="P297:Q297" xr:uid="{0EAF2BD0-E229-4931-9B2F-6693C63C6637}">
      <formula1>0</formula1>
      <formula2>9999999999</formula2>
    </dataValidation>
    <dataValidation type="whole" imeMode="halfAlpha" allowBlank="1" showInputMessage="1" showErrorMessage="1" error="有効な数字を入力してください" sqref="P298:Q298" xr:uid="{8F0CB78D-0E3B-485D-BF68-F9EE36BE39A0}">
      <formula1>0</formula1>
      <formula2>9999999999</formula2>
    </dataValidation>
    <dataValidation type="whole" imeMode="halfAlpha" allowBlank="1" showInputMessage="1" showErrorMessage="1" error="有効な数字を入力してください" sqref="P299:Q299" xr:uid="{5F75B0D4-83E5-4163-B1B0-54DA816D9393}">
      <formula1>0</formula1>
      <formula2>9999999999</formula2>
    </dataValidation>
    <dataValidation type="whole" imeMode="halfAlpha" allowBlank="1" showInputMessage="1" showErrorMessage="1" error="有効な数字を入力してください" sqref="P300:Q300" xr:uid="{769FA940-AC3F-4414-9349-E1FE1F4EEC7E}">
      <formula1>0</formula1>
      <formula2>9999999999</formula2>
    </dataValidation>
    <dataValidation type="whole" imeMode="halfAlpha" allowBlank="1" showInputMessage="1" showErrorMessage="1" error="有効な数字を入力してください" sqref="P301:Q301" xr:uid="{D42BF5D3-CBCB-46BD-A529-087ECD532D60}">
      <formula1>0</formula1>
      <formula2>9999999999</formula2>
    </dataValidation>
    <dataValidation type="whole" imeMode="halfAlpha" allowBlank="1" showInputMessage="1" showErrorMessage="1" error="有効な数字を入力してください" sqref="P302:Q302" xr:uid="{8061666F-7C3B-4E22-99C6-44257DBEEE1A}">
      <formula1>0</formula1>
      <formula2>9999999999</formula2>
    </dataValidation>
    <dataValidation type="whole" imeMode="halfAlpha" allowBlank="1" showInputMessage="1" showErrorMessage="1" error="有効な数字を入力してください" sqref="P303:Q303" xr:uid="{2653EA23-DFBC-4D67-8795-1F86222B6F58}">
      <formula1>0</formula1>
      <formula2>9999999999</formula2>
    </dataValidation>
    <dataValidation type="whole" imeMode="halfAlpha" allowBlank="1" showInputMessage="1" showErrorMessage="1" error="有効な数字を入力してください" sqref="P304:Q304" xr:uid="{F9B5185A-E46B-4C93-B8DC-4136C2095347}">
      <formula1>0</formula1>
      <formula2>9999999999</formula2>
    </dataValidation>
    <dataValidation type="whole" imeMode="halfAlpha" allowBlank="1" showInputMessage="1" showErrorMessage="1" error="有効な数字を入力してください" sqref="P305:Q305" xr:uid="{6B0A0D67-999B-4465-A19D-D1C51A738A97}">
      <formula1>0</formula1>
      <formula2>9999999999</formula2>
    </dataValidation>
    <dataValidation type="whole" imeMode="halfAlpha" allowBlank="1" showInputMessage="1" showErrorMessage="1" error="有効な数字を入力してください" sqref="P306:Q306" xr:uid="{B75629A9-59D6-4D48-8B5F-B9EC4D44DAE4}">
      <formula1>0</formula1>
      <formula2>9999999999</formula2>
    </dataValidation>
    <dataValidation type="whole" imeMode="halfAlpha" allowBlank="1" showInputMessage="1" showErrorMessage="1" error="有効な数字を入力してください" sqref="P307:Q307" xr:uid="{87EE856D-FF3C-4FB8-BA06-7EF36BF51503}">
      <formula1>0</formula1>
      <formula2>9999999999</formula2>
    </dataValidation>
    <dataValidation type="whole" imeMode="halfAlpha" allowBlank="1" showInputMessage="1" showErrorMessage="1" error="有効な数字を入力してください" sqref="P308:Q308" xr:uid="{9B4D788A-C575-4211-B523-F42092128470}">
      <formula1>0</formula1>
      <formula2>9999999999</formula2>
    </dataValidation>
    <dataValidation type="whole" imeMode="halfAlpha" allowBlank="1" showInputMessage="1" showErrorMessage="1" error="有効な数字を入力してください" sqref="P309:Q309" xr:uid="{388DEE83-06F3-4ED0-8247-EB93BA00997B}">
      <formula1>0</formula1>
      <formula2>9999999999</formula2>
    </dataValidation>
    <dataValidation type="whole" imeMode="halfAlpha" allowBlank="1" showInputMessage="1" showErrorMessage="1" error="有効な数字を入力してください" sqref="P310:Q310" xr:uid="{CC88D949-9C4B-4C1A-BE2F-C25F856BF08A}">
      <formula1>0</formula1>
      <formula2>9999999999</formula2>
    </dataValidation>
    <dataValidation type="whole" imeMode="halfAlpha" allowBlank="1" showInputMessage="1" showErrorMessage="1" error="有効な数字を入力してください" sqref="P311:Q311" xr:uid="{4AAA4B02-36E3-418B-B231-88DD03B087E2}">
      <formula1>0</formula1>
      <formula2>9999999999</formula2>
    </dataValidation>
    <dataValidation type="whole" imeMode="halfAlpha" allowBlank="1" showInputMessage="1" showErrorMessage="1" error="有効な数字を入力してください" sqref="P312:Q312" xr:uid="{067D3084-EAF1-4880-B413-8A20DE60F81D}">
      <formula1>0</formula1>
      <formula2>9999999999</formula2>
    </dataValidation>
    <dataValidation type="whole" imeMode="halfAlpha" allowBlank="1" showInputMessage="1" showErrorMessage="1" error="有効な数字を入力してください" sqref="P313:Q313" xr:uid="{887A17D6-4089-45F2-98D7-9F3A2897E67D}">
      <formula1>0</formula1>
      <formula2>9999999999</formula2>
    </dataValidation>
    <dataValidation type="whole" imeMode="halfAlpha" allowBlank="1" showInputMessage="1" showErrorMessage="1" error="有効な数字を入力してください" sqref="P314:Q314" xr:uid="{7CF8144A-3B27-428E-AD30-2D81BBB825E8}">
      <formula1>0</formula1>
      <formula2>9999999999</formula2>
    </dataValidation>
    <dataValidation type="whole" imeMode="halfAlpha" allowBlank="1" showInputMessage="1" showErrorMessage="1" error="有効な数字を入力してください" sqref="P315:Q315" xr:uid="{87412D07-0ABC-49CD-873F-C7ACA949375E}">
      <formula1>0</formula1>
      <formula2>9999999999</formula2>
    </dataValidation>
    <dataValidation type="whole" imeMode="halfAlpha" allowBlank="1" showInputMessage="1" showErrorMessage="1" error="有効な数字を入力してください" sqref="P316:Q316" xr:uid="{9E0105D1-16F9-4DB3-A523-3839D481AB1B}">
      <formula1>0</formula1>
      <formula2>9999999999</formula2>
    </dataValidation>
    <dataValidation type="whole" imeMode="halfAlpha" allowBlank="1" showInputMessage="1" showErrorMessage="1" error="有効な数字を入力してください" sqref="P318:Q318" xr:uid="{F1E1DF07-9B66-45FE-8244-135E69FFEAF1}">
      <formula1>0</formula1>
      <formula2>9999999999</formula2>
    </dataValidation>
    <dataValidation type="whole" imeMode="halfAlpha" allowBlank="1" showInputMessage="1" showErrorMessage="1" error="有効な数字を入力してください" sqref="P321:Q321" xr:uid="{9C50F384-88F3-4EE1-9AA8-EFA36562340C}">
      <formula1>0</formula1>
      <formula2>9999999999</formula2>
    </dataValidation>
    <dataValidation type="whole" imeMode="halfAlpha" allowBlank="1" showInputMessage="1" showErrorMessage="1" error="有効な数字を入力してください" sqref="P322:Q322" xr:uid="{357C8BF7-651C-4447-A5AF-988A9FE597C9}">
      <formula1>0</formula1>
      <formula2>9999999999</formula2>
    </dataValidation>
  </dataValidations>
  <pageMargins left="0.19685039370078741" right="0.19685039370078741" top="0.39370078740157483" bottom="0.19685039370078741" header="0.19685039370078741" footer="0.19685039370078741"/>
  <pageSetup paperSize="9" scale="71"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7"/>
  <sheetViews>
    <sheetView zoomScaleNormal="100" workbookViewId="0"/>
  </sheetViews>
  <sheetFormatPr defaultColWidth="9" defaultRowHeight="13.5" x14ac:dyDescent="0.15"/>
  <cols>
    <col min="1" max="1" width="17.25" style="109" customWidth="1"/>
    <col min="2" max="16384" width="9" style="109"/>
  </cols>
  <sheetData>
    <row r="1" spans="1:1" x14ac:dyDescent="0.15">
      <c r="A1" s="109"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09" t="str">
        <f>"@神奈川県@和歌山県@鹿児島県@"</f>
        <v>@神奈川県@和歌山県@鹿児島県@</v>
      </c>
    </row>
    <row r="3" spans="1:1" x14ac:dyDescent="0.15">
      <c r="A3" s="109" t="s">
        <v>132</v>
      </c>
    </row>
    <row r="4" spans="1:1" x14ac:dyDescent="0.15">
      <c r="A4" s="109" t="s">
        <v>133</v>
      </c>
    </row>
    <row r="5" spans="1:1" x14ac:dyDescent="0.15">
      <c r="A5" s="345"/>
    </row>
    <row r="10" spans="1:1" x14ac:dyDescent="0.15">
      <c r="A10" s="78" t="s">
        <v>117</v>
      </c>
    </row>
    <row r="11" spans="1:1" x14ac:dyDescent="0.15">
      <c r="A11" s="78" t="s">
        <v>17</v>
      </c>
    </row>
    <row r="12" spans="1:1" x14ac:dyDescent="0.15">
      <c r="A12" s="78" t="s">
        <v>18</v>
      </c>
    </row>
    <row r="13" spans="1:1" x14ac:dyDescent="0.15">
      <c r="A13" s="78" t="s">
        <v>19</v>
      </c>
    </row>
    <row r="14" spans="1:1" x14ac:dyDescent="0.15">
      <c r="A14" s="78" t="s">
        <v>20</v>
      </c>
    </row>
    <row r="15" spans="1:1" x14ac:dyDescent="0.15">
      <c r="A15" s="78" t="s">
        <v>21</v>
      </c>
    </row>
    <row r="16" spans="1:1" x14ac:dyDescent="0.15">
      <c r="A16" s="78" t="s">
        <v>22</v>
      </c>
    </row>
    <row r="17" spans="1:1" x14ac:dyDescent="0.15">
      <c r="A17" s="78" t="s">
        <v>23</v>
      </c>
    </row>
    <row r="18" spans="1:1" x14ac:dyDescent="0.15">
      <c r="A18" s="78" t="s">
        <v>24</v>
      </c>
    </row>
    <row r="19" spans="1:1" x14ac:dyDescent="0.15">
      <c r="A19" s="78" t="s">
        <v>25</v>
      </c>
    </row>
    <row r="20" spans="1:1" x14ac:dyDescent="0.15">
      <c r="A20" s="78" t="s">
        <v>26</v>
      </c>
    </row>
    <row r="21" spans="1:1" x14ac:dyDescent="0.15">
      <c r="A21" s="78" t="s">
        <v>27</v>
      </c>
    </row>
    <row r="22" spans="1:1" x14ac:dyDescent="0.15">
      <c r="A22" s="78" t="s">
        <v>28</v>
      </c>
    </row>
    <row r="23" spans="1:1" x14ac:dyDescent="0.15">
      <c r="A23" s="78" t="s">
        <v>29</v>
      </c>
    </row>
    <row r="24" spans="1:1" x14ac:dyDescent="0.15">
      <c r="A24" s="78" t="s">
        <v>30</v>
      </c>
    </row>
    <row r="25" spans="1:1" x14ac:dyDescent="0.15">
      <c r="A25" s="78" t="s">
        <v>31</v>
      </c>
    </row>
    <row r="26" spans="1:1" x14ac:dyDescent="0.15">
      <c r="A26" s="78" t="s">
        <v>32</v>
      </c>
    </row>
    <row r="27" spans="1:1" x14ac:dyDescent="0.15">
      <c r="A27" s="78" t="s">
        <v>33</v>
      </c>
    </row>
    <row r="28" spans="1:1" x14ac:dyDescent="0.15">
      <c r="A28" s="78" t="s">
        <v>34</v>
      </c>
    </row>
    <row r="29" spans="1:1" x14ac:dyDescent="0.15">
      <c r="A29" s="78" t="s">
        <v>35</v>
      </c>
    </row>
    <row r="30" spans="1:1" x14ac:dyDescent="0.15">
      <c r="A30" s="78" t="s">
        <v>36</v>
      </c>
    </row>
    <row r="31" spans="1:1" x14ac:dyDescent="0.15">
      <c r="A31" s="78" t="s">
        <v>37</v>
      </c>
    </row>
    <row r="32" spans="1:1" x14ac:dyDescent="0.15">
      <c r="A32" s="78" t="s">
        <v>38</v>
      </c>
    </row>
    <row r="33" spans="1:1" x14ac:dyDescent="0.15">
      <c r="A33" s="78" t="s">
        <v>39</v>
      </c>
    </row>
    <row r="34" spans="1:1" x14ac:dyDescent="0.15">
      <c r="A34" s="78" t="s">
        <v>40</v>
      </c>
    </row>
    <row r="35" spans="1:1" x14ac:dyDescent="0.15">
      <c r="A35" s="78" t="s">
        <v>41</v>
      </c>
    </row>
    <row r="36" spans="1:1" x14ac:dyDescent="0.15">
      <c r="A36" s="78" t="s">
        <v>42</v>
      </c>
    </row>
    <row r="37" spans="1:1" x14ac:dyDescent="0.15">
      <c r="A37" s="78" t="s">
        <v>43</v>
      </c>
    </row>
    <row r="38" spans="1:1" x14ac:dyDescent="0.15">
      <c r="A38" s="78" t="s">
        <v>44</v>
      </c>
    </row>
    <row r="39" spans="1:1" x14ac:dyDescent="0.15">
      <c r="A39" s="78" t="s">
        <v>45</v>
      </c>
    </row>
    <row r="40" spans="1:1" x14ac:dyDescent="0.15">
      <c r="A40" s="78" t="s">
        <v>46</v>
      </c>
    </row>
    <row r="41" spans="1:1" x14ac:dyDescent="0.15">
      <c r="A41" s="78" t="s">
        <v>47</v>
      </c>
    </row>
    <row r="42" spans="1:1" x14ac:dyDescent="0.15">
      <c r="A42" s="78" t="s">
        <v>48</v>
      </c>
    </row>
    <row r="43" spans="1:1" x14ac:dyDescent="0.15">
      <c r="A43" s="78" t="s">
        <v>49</v>
      </c>
    </row>
    <row r="44" spans="1:1" x14ac:dyDescent="0.15">
      <c r="A44" s="78" t="s">
        <v>50</v>
      </c>
    </row>
    <row r="45" spans="1:1" x14ac:dyDescent="0.15">
      <c r="A45" s="78" t="s">
        <v>51</v>
      </c>
    </row>
    <row r="46" spans="1:1" x14ac:dyDescent="0.15">
      <c r="A46" s="78" t="s">
        <v>52</v>
      </c>
    </row>
    <row r="47" spans="1:1" x14ac:dyDescent="0.15">
      <c r="A47" s="78" t="s">
        <v>53</v>
      </c>
    </row>
    <row r="48" spans="1:1" x14ac:dyDescent="0.15">
      <c r="A48" s="78" t="s">
        <v>54</v>
      </c>
    </row>
    <row r="49" spans="1:1" x14ac:dyDescent="0.15">
      <c r="A49" s="78" t="s">
        <v>55</v>
      </c>
    </row>
    <row r="50" spans="1:1" x14ac:dyDescent="0.15">
      <c r="A50" s="78" t="s">
        <v>56</v>
      </c>
    </row>
    <row r="51" spans="1:1" x14ac:dyDescent="0.15">
      <c r="A51" s="78" t="s">
        <v>57</v>
      </c>
    </row>
    <row r="52" spans="1:1" x14ac:dyDescent="0.15">
      <c r="A52" s="78" t="s">
        <v>58</v>
      </c>
    </row>
    <row r="53" spans="1:1" x14ac:dyDescent="0.15">
      <c r="A53" s="78" t="s">
        <v>59</v>
      </c>
    </row>
    <row r="54" spans="1:1" x14ac:dyDescent="0.15">
      <c r="A54" s="78" t="s">
        <v>60</v>
      </c>
    </row>
    <row r="55" spans="1:1" x14ac:dyDescent="0.15">
      <c r="A55" s="78" t="s">
        <v>61</v>
      </c>
    </row>
    <row r="56" spans="1:1" x14ac:dyDescent="0.15">
      <c r="A56" s="78" t="s">
        <v>62</v>
      </c>
    </row>
    <row r="57" spans="1:1" x14ac:dyDescent="0.15">
      <c r="A57" s="78" t="s">
        <v>63</v>
      </c>
    </row>
  </sheetData>
  <sheetProtection algorithmName="SHA-512" hashValue="qNnBwnHf/D12+o7Zj4g8B2MlYmuo0RRUaljKzNmV+XRZs/8CIN/z5/Ftk33jiv7qrqlzpf0Z586HtSmjlLBozQ==" saltValue="LXDCuIwODTg4Klc2MvtPLw==" spinCount="100000" sheet="1" objects="1" scenarios="1"/>
  <phoneticPr fontId="4"/>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