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R02財政状況資料集（追加）\04_HP公開\"/>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5" i="12" l="1"/>
  <c r="AA34" i="12"/>
  <c r="AA33" i="12"/>
  <c r="AA32" i="12"/>
  <c r="AA30" i="12"/>
  <c r="AA36" i="12" l="1"/>
  <c r="AA29" i="12"/>
  <c r="AA28" i="12"/>
  <c r="AA23" i="12"/>
  <c r="V23" i="12"/>
  <c r="Q23" i="12"/>
  <c r="AA9" i="12"/>
  <c r="AA8" i="12"/>
  <c r="AA7"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<sst xmlns="http://schemas.openxmlformats.org/spreadsheetml/2006/main" count="1128" uniqueCount="622">
  <si>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</si>
  <si>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</si>
  <si>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</si>
  <si>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</si>
  <si>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</si>
  <si>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</si>
  <si>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</si>
  <si>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</si>
  <si>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</si>
  <si>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</si>
  <si>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</si>
  <si>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</si>
  <si>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</si>
  <si>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</si>
  <si>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</si>
  <si>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</si>
  <si>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</si>
  <si>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</si>
  <si>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</si>
  <si>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</si>
  <si>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</si>
  <si>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</si>
  <si>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</si>
  <si>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</si>
  <si>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</si>
  <si>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</si>
  <si>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</si>
  <si>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</si>
  <si>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</si>
  <si>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</si>
  <si>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</si>
  <si>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</si>
  <si>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</si>
  <si>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</si>
  <si>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</si>
  <si>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</si>
  <si>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</si>
  <si>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</si>
  <si>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</si>
  <si>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</si>
  <si>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</si>
  <si>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</si>
  <si>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</si>
  <si>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</si>
  <si>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</si>
  <si>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</si>
  <si>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</si>
  <si>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</si>
  <si>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</si>
  <si>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</si>
  <si>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</si>
  <si>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</si>
  <si>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</si>
  <si>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</si>
  <si>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</si>
  <si>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</si>
  <si>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</si>
  <si>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</si>
  <si>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</si>
  <si>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</si>
  <si>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</si>
  <si>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</si>
  <si>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</si>
  <si>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</si>
  <si>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</si>
  <si>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</si>
  <si>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</si>
  <si>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</si>
  <si>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</si>
  <si>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</si>
  <si>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</si>
  <si>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</si>
  <si>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</si>
  <si>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</si>
  <si>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</si>
  <si>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</si>
  <si>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</si>
  <si>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</si>
  <si>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</si>
  <si>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</si>
  <si>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</si>
  <si>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</si>
  <si>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</si>
  <si>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</si>
  <si>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</si>
  <si>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</si>
  <si>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</si>
  <si>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</si>
  <si>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</si>
  <si>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</si>
  <si>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</si>
  <si>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</si>
  <si>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</si>
  <si>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</si>
  <si>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</si>
  <si>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</si>
  <si>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</si>
  <si>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</si>
  <si>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</si>
  <si>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</si>
  <si>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</si>
  <si>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</si>
  <si>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</si>
  <si>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</si>
  <si>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</si>
  <si>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</si>
  <si>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</si>
  <si>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</si>
  <si>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</si>
  <si>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</si>
  <si>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</si>
  <si>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</si>
  <si>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</si>
  <si>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</si>
  <si>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</si>
  <si>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</si>
  <si>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</si>
  <si>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</si>
  <si>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</si>
  <si>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</si>
  <si>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</si>
  <si>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</si>
  <si>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</si>
  <si>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</si>
  <si>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</si>
  <si>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</si>
  <si>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</si>
  <si>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</si>
  <si>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</si>
  <si>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</si>
  <si>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</si>
  <si>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</si>
  <si>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</si>
  <si>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</si>
  <si>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</si>
  <si>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</si>
  <si>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</si>
  <si>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</si>
  <si>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</si>
  <si>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</si>
  <si>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</si>
  <si>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</si>
  <si>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</si>
  <si>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</si>
  <si>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</si>
  <si>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</si>
  <si>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</si>
  <si>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</si>
  <si>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</si>
  <si>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</si>
  <si>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</si>
  <si>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</si>
  <si>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</si>
  <si>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</si>
  <si>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</si>
  <si>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</si>
  <si>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</si>
  <si>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</si>
  <si>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</si>
  <si>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</si>
  <si>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</si>
  <si>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</si>
  <si>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</si>
  <si>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</si>
  <si>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</si>
  <si>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</si>
  <si>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</si>
  <si>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</si>
  <si>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</si>
  <si>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</si>
  <si>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</si>
  <si>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</si>
  <si>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</si>
  <si>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</si>
  <si>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</si>
  <si>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</si>
  <si>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</si>
  <si>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</si>
  <si>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</si>
  <si>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</si>
  <si>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</si>
  <si>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</si>
  <si>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</si>
  <si>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</si>
  <si>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</si>
  <si>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</si>
  <si>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</si>
  <si>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</si>
  <si>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</si>
  <si>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</si>
  <si>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</si>
  <si>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</si>
  <si>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</si>
  <si>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</si>
  <si>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</si>
  <si>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</si>
  <si>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</si>
  <si>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</si>
  <si>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</si>
  <si>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</si>
  <si>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</si>
  <si>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</si>
  <si>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</si>
  <si>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</si>
  <si>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</si>
  <si>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</si>
  <si>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</si>
  <si>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</si>
  <si>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</si>
  <si>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</si>
  <si>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</si>
  <si>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</si>
  <si>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</si>
  <si>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</si>
  <si>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</si>
  <si>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</si>
  <si>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</si>
  <si>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</si>
  <si>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</si>
  <si>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</si>
  <si>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</si>
  <si>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</si>
  <si>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</si>
  <si>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</si>
  <si>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</si>
  <si>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</si>
  <si>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</si>
  <si>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</si>
  <si>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</si>
  <si>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</si>
  <si>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</si>
  <si>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</si>
  <si>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</si>
  <si>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</si>
  <si>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</si>
  <si>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</si>
  <si>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</si>
  <si>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</si>
  <si>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</si>
  <si>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</si>
  <si>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</si>
  <si>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</si>
  <si>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</si>
  <si>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</si>
  <si>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</si>
  <si>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</si>
  <si>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</si>
  <si>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</si>
  <si>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</si>
  <si>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</si>
  <si>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</si>
  <si>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</si>
  <si>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</si>
  <si>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</si>
  <si>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</si>
  <si>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</si>
  <si>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</si>
  <si>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</si>
  <si>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</si>
  <si>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</si>
  <si>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</si>
  <si>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</si>
  <si>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</si>
  <si>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</si>
  <si>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</si>
  <si>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</si>
  <si>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</si>
  <si>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</si>
  <si>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</si>
  <si>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</si>
  <si>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</si>
  <si>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</si>
  <si>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</si>
  <si>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</si>
  <si>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</si>
  <si>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</si>
  <si>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</si>
  <si>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</si>
  <si>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</si>
  <si>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</si>
  <si>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</si>
  <si>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</si>
  <si>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</si>
  <si>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</si>
  <si>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</si>
  <si>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</si>
  <si>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</si>
  <si>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</si>
  <si>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</si>
  <si>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</si>
  <si>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</si>
  <si>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</si>
  <si>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</si>
  <si>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</si>
  <si>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</si>
  <si>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</si>
  <si>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</si>
  <si>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</si>
  <si>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</si>
  <si>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</si>
  <si>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</si>
  <si>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</si>
  <si>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</si>
  <si>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</si>
  <si>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</si>
  <si>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</si>
  <si>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</si>
  <si>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</si>
  <si>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</si>
  <si>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</si>
  <si>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</si>
  <si>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</si>
  <si>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</si>
  <si>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</si>
  <si>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</si>
  <si>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</si>
  <si>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</si>
  <si>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</si>
  <si>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</si>
  <si>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</si>
  <si>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</si>
  <si>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</si>
  <si>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</si>
  <si>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</si>
  <si>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</si>
  <si>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</si>
  <si>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</si>
  <si>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</si>
  <si>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</si>
  <si>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</si>
  <si>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</si>
  <si>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</si>
  <si>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</si>
  <si>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</si>
  <si>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</si>
  <si>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</si>
  <si>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</si>
  <si>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</si>
  <si>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</si>
  <si>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</si>
  <si>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</si>
  <si>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</si>
  <si>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</si>
  <si>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</si>
  <si>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</si>
  <si>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</si>
  <si>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</si>
  <si>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</si>
  <si>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</si>
  <si>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</si>
  <si>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</si>
  <si>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</si>
  <si>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</si>
  <si>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</si>
  <si>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</si>
  <si>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</si>
  <si>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</si>
  <si>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</si>
  <si>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</si>
  <si>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</si>
  <si>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</si>
  <si>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</si>
  <si>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</si>
  <si>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</si>
  <si>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</si>
  <si>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</si>
  <si>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</si>
  <si>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</si>
  <si>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</si>
  <si>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</si>
  <si>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</si>
  <si>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</si>
  <si>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</si>
  <si>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</si>
  <si>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</si>
  <si>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</si>
  <si>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</si>
  <si>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</si>
  <si>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</si>
  <si>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</si>
  <si>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</si>
  <si>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</si>
  <si>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</si>
  <si>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</si>
  <si>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</si>
  <si>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</si>
  <si>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</si>
  <si>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</si>
  <si>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</si>
  <si>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</si>
  <si>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</si>
  <si>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</si>
  <si>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</si>
  <si>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</si>
  <si>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</si>
  <si>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</si>
  <si>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</si>
  <si>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</si>
  <si>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</si>
  <si>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</si>
  <si>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</si>
  <si>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</si>
  <si>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</si>
  <si>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</si>
  <si>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</si>
  <si>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</si>
  <si>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</si>
  <si>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</si>
  <si>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</si>
  <si>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</si>
  <si>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</si>
  <si>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</si>
  <si>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</si>
  <si>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</si>
  <si>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工業用水道事業会計</t>
    <phoneticPr fontId="5"/>
  </si>
  <si>
    <t>法適用企業</t>
    <phoneticPr fontId="5"/>
  </si>
  <si>
    <t>病院事業会計</t>
    <phoneticPr fontId="5"/>
  </si>
  <si>
    <t>下水道事業会計</t>
    <phoneticPr fontId="5"/>
  </si>
  <si>
    <t>法適用企業</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</si>
  <si>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</si>
  <si>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</si>
  <si>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</si>
  <si>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</si>
  <si>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</si>
  <si>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</si>
  <si>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</si>
  <si>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</si>
  <si>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</si>
  <si>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</si>
  <si>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</si>
  <si>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</si>
  <si>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</si>
  <si>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</si>
  <si>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</si>
  <si>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</si>
  <si>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</si>
  <si>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</si>
  <si>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</si>
  <si>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</si>
  <si>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</si>
  <si>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</si>
  <si>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</si>
  <si>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</si>
  <si>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</si>
  <si>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</si>
  <si>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</si>
  <si>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</si>
  <si>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</si>
  <si>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</si>
  <si>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</si>
  <si>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</si>
  <si>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</si>
  <si>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</si>
  <si>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</si>
  <si>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</si>
  <si>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</si>
  <si>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</si>
  <si>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</si>
  <si>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</si>
  <si>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</si>
  <si>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</si>
  <si>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</si>
  <si>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</si>
  <si>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</si>
  <si>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</si>
  <si>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</si>
  <si>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</si>
  <si>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</si>
  <si>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</si>
  <si>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</si>
  <si>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</si>
  <si>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</si>
  <si>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</si>
  <si>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</si>
  <si>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</si>
  <si>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</si>
  <si>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</si>
  <si>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</si>
  <si>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</si>
  <si>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</si>
  <si>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</si>
  <si>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</si>
  <si>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</si>
  <si>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</si>
  <si>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工場用地等整備事業特別会計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</si>
  <si>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</si>
  <si>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</si>
  <si>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</si>
  <si>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</si>
  <si>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</si>
  <si>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</si>
  <si>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</si>
  <si>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</si>
  <si>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</si>
  <si>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</si>
  <si>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</si>
  <si>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</si>
  <si>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</si>
  <si>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</si>
  <si>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</si>
  <si>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</si>
  <si>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</si>
  <si>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</si>
  <si>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</si>
  <si>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</si>
  <si>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</si>
  <si>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</si>
  <si>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</si>
  <si>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</si>
  <si>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</si>
  <si>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</si>
  <si>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</si>
  <si>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</si>
  <si>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</si>
  <si>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</si>
  <si>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</si>
  <si>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</si>
  <si>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</si>
  <si>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</si>
  <si>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</si>
  <si>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</si>
  <si>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</si>
  <si>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</si>
  <si>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</si>
  <si>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</si>
  <si>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</si>
  <si>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</si>
  <si>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</si>
  <si>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</si>
  <si>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</si>
  <si>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</si>
  <si>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</si>
  <si>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</si>
  <si>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</si>
  <si>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</si>
  <si>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</si>
  <si>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</si>
  <si>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</si>
  <si>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</si>
  <si>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</si>
  <si>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</si>
  <si>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</si>
  <si>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</si>
  <si>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</si>
  <si>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</si>
  <si>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</si>
  <si>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</si>
  <si>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</si>
  <si>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</si>
  <si>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</si>
  <si>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</si>
  <si>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</si>
  <si>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</si>
  <si>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</si>
  <si>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</si>
  <si>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</si>
  <si>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</si>
  <si>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</si>
  <si>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</si>
  <si>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</si>
  <si>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</si>
  <si>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</si>
  <si>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</si>
  <si>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</si>
  <si>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</si>
  <si>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</si>
  <si>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</si>
  <si>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</si>
  <si>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8.63</t>
  </si>
  <si>
    <t>▲ 3.37</t>
  </si>
  <si>
    <t>水道事業会計</t>
  </si>
  <si>
    <t>工業用水道事業会計</t>
  </si>
  <si>
    <t>病院事業会計</t>
  </si>
  <si>
    <t>一般会計</t>
  </si>
  <si>
    <t>下水道事業会計</t>
  </si>
  <si>
    <t>介護保険特別会計</t>
  </si>
  <si>
    <t>国民健康保険特別会計</t>
  </si>
  <si>
    <t>育英資金貸付特別会計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</si>
  <si>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</si>
  <si>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</si>
  <si>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</si>
  <si>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</si>
  <si>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</si>
  <si>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</si>
  <si>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</si>
  <si>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</si>
  <si>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</si>
  <si>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</si>
  <si>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</si>
  <si>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</si>
  <si>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</si>
  <si>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</si>
  <si>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</si>
  <si>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福島県市町村総合事務組合（一般会計）</t>
    <phoneticPr fontId="2"/>
  </si>
  <si>
    <t>福島県市民交通災害共済組合（一般会計）</t>
    <phoneticPr fontId="2"/>
  </si>
  <si>
    <t>福島県広域高齢者医療広域連合（後期高齢者医療特別会計）</t>
    <phoneticPr fontId="2"/>
  </si>
  <si>
    <t>福島県広域高齢者医療広域連合（一般会計）</t>
    <rPh sb="15" eb="17">
      <t>イッパン</t>
    </rPh>
    <rPh sb="17" eb="19">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</si>
  <si>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</si>
  <si>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</si>
  <si>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</si>
  <si>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</si>
  <si>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東日本大震災復旧・復興基金</t>
    <rPh sb="0" eb="1">
      <t>ヒガシ</t>
    </rPh>
    <rPh sb="1" eb="3">
      <t>ニホン</t>
    </rPh>
    <rPh sb="3" eb="6">
      <t>ダイシンサイ</t>
    </rPh>
    <rPh sb="6" eb="8">
      <t>フッキュウ</t>
    </rPh>
    <rPh sb="9" eb="11">
      <t>フッコウ</t>
    </rPh>
    <rPh sb="11" eb="13">
      <t>キキン</t>
    </rPh>
    <phoneticPr fontId="5"/>
  </si>
  <si>
    <t>みらいへつなぐ復興基金</t>
    <rPh sb="7" eb="9">
      <t>フッコウ</t>
    </rPh>
    <rPh sb="9" eb="11">
      <t>キキン</t>
    </rPh>
    <phoneticPr fontId="2"/>
  </si>
  <si>
    <t>帰還環境整備交付金基金</t>
    <rPh sb="0" eb="2">
      <t>キカン</t>
    </rPh>
    <rPh sb="2" eb="4">
      <t>カンキョウ</t>
    </rPh>
    <rPh sb="4" eb="6">
      <t>セイビ</t>
    </rPh>
    <rPh sb="6" eb="9">
      <t>コウフキン</t>
    </rPh>
    <rPh sb="9" eb="11">
      <t>キキン</t>
    </rPh>
    <phoneticPr fontId="2"/>
  </si>
  <si>
    <t>市有建物等維持補修基金</t>
    <rPh sb="0" eb="2">
      <t>シユウ</t>
    </rPh>
    <rPh sb="2" eb="4">
      <t>タテモノ</t>
    </rPh>
    <rPh sb="4" eb="5">
      <t>トウ</t>
    </rPh>
    <rPh sb="5" eb="7">
      <t>イジ</t>
    </rPh>
    <rPh sb="7" eb="9">
      <t>ホシュウ</t>
    </rPh>
    <rPh sb="9" eb="11">
      <t>キキン</t>
    </rPh>
    <phoneticPr fontId="2"/>
  </si>
  <si>
    <t>庁舎建設基金</t>
    <rPh sb="0" eb="2">
      <t>チョウシャ</t>
    </rPh>
    <rPh sb="2" eb="4">
      <t>ケンセツ</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</si>
  <si>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</si>
  <si>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</si>
  <si>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</si>
  <si>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</si>
  <si>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</si>
  <si>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</si>
  <si>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</si>
  <si>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</si>
  <si>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</si>
  <si>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</si>
  <si>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</si>
  <si>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</si>
  <si>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</si>
  <si>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</si>
  <si>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財務書類整備中</t>
    <rPh sb="0" eb="2">
      <t>ザイム</t>
    </rPh>
    <rPh sb="2" eb="4">
      <t>ショルイ</t>
    </rPh>
    <rPh sb="4" eb="7">
      <t>セイビチュウ</t>
    </rPh>
    <phoneticPr fontId="5"/>
  </si>
  <si>
    <t>　将来負担比率は、一般会計が負担する将来の負担額を充当可能な基金額などの充当可能財源が上回るため生じなかった。しかし、これら充当可能財源は、復旧・復興関係基金の影響が大きいもので、今後の復旧・復興事業の財源となるものであることから、今後も市債の残高や新規発行の適正管理に努め、将来負担比率の軽減を図る必要がある。
　実質公債費比率は類似団体平均と比較して高く状況が続いており、令和2年度においては令和元年度と同じ9.3ポイントとなった。引き続き交付税措置の有利な地方債の発行など適正管理に努め、公債費の負担軽減を図っていく。</t>
    <rPh sb="1" eb="3">
      <t>ショウライ</t>
    </rPh>
    <rPh sb="3" eb="5">
      <t>フタン</t>
    </rPh>
    <rPh sb="5" eb="7">
      <t>ヒリツ</t>
    </rPh>
    <rPh sb="9" eb="11">
      <t>イッパン</t>
    </rPh>
    <rPh sb="11" eb="13">
      <t>カイケイ</t>
    </rPh>
    <rPh sb="14" eb="16">
      <t>フタン</t>
    </rPh>
    <rPh sb="18" eb="20">
      <t>ショウライ</t>
    </rPh>
    <rPh sb="21" eb="23">
      <t>フタン</t>
    </rPh>
    <rPh sb="23" eb="24">
      <t>ガク</t>
    </rPh>
    <rPh sb="25" eb="27">
      <t>ジュウトウ</t>
    </rPh>
    <rPh sb="27" eb="29">
      <t>カノウ</t>
    </rPh>
    <rPh sb="30" eb="32">
      <t>キキン</t>
    </rPh>
    <rPh sb="32" eb="33">
      <t>ガク</t>
    </rPh>
    <rPh sb="36" eb="38">
      <t>ジュウトウ</t>
    </rPh>
    <rPh sb="38" eb="40">
      <t>カノウ</t>
    </rPh>
    <rPh sb="40" eb="42">
      <t>ザイゲン</t>
    </rPh>
    <rPh sb="43" eb="45">
      <t>ウワマワ</t>
    </rPh>
    <rPh sb="48" eb="49">
      <t>ショウ</t>
    </rPh>
    <rPh sb="62" eb="64">
      <t>ジュウトウ</t>
    </rPh>
    <rPh sb="64" eb="66">
      <t>カノウ</t>
    </rPh>
    <rPh sb="66" eb="68">
      <t>ザイゲン</t>
    </rPh>
    <rPh sb="70" eb="72">
      <t>フッキュウ</t>
    </rPh>
    <rPh sb="73" eb="75">
      <t>フッコウ</t>
    </rPh>
    <rPh sb="75" eb="77">
      <t>カンケイ</t>
    </rPh>
    <rPh sb="77" eb="79">
      <t>キキン</t>
    </rPh>
    <rPh sb="80" eb="82">
      <t>エイキョウ</t>
    </rPh>
    <rPh sb="83" eb="84">
      <t>オオ</t>
    </rPh>
    <rPh sb="90" eb="92">
      <t>コンゴ</t>
    </rPh>
    <rPh sb="93" eb="95">
      <t>フッキュウ</t>
    </rPh>
    <rPh sb="96" eb="98">
      <t>フッコウ</t>
    </rPh>
    <rPh sb="98" eb="100">
      <t>ジギョウ</t>
    </rPh>
    <rPh sb="101" eb="103">
      <t>ザイゲン</t>
    </rPh>
    <rPh sb="116" eb="118">
      <t>コンゴ</t>
    </rPh>
    <rPh sb="119" eb="121">
      <t>シサイ</t>
    </rPh>
    <rPh sb="122" eb="124">
      <t>ザンダカ</t>
    </rPh>
    <rPh sb="125" eb="127">
      <t>シンキ</t>
    </rPh>
    <rPh sb="127" eb="129">
      <t>ハッコウ</t>
    </rPh>
    <rPh sb="130" eb="132">
      <t>テキセイ</t>
    </rPh>
    <rPh sb="132" eb="134">
      <t>カンリ</t>
    </rPh>
    <rPh sb="135" eb="136">
      <t>ツト</t>
    </rPh>
    <rPh sb="138" eb="140">
      <t>ショウライ</t>
    </rPh>
    <rPh sb="140" eb="142">
      <t>フタン</t>
    </rPh>
    <rPh sb="142" eb="144">
      <t>ヒリツ</t>
    </rPh>
    <rPh sb="145" eb="147">
      <t>ケイゲン</t>
    </rPh>
    <rPh sb="148" eb="149">
      <t>ハカ</t>
    </rPh>
    <rPh sb="150" eb="152">
      <t>ヒツヨウ</t>
    </rPh>
    <rPh sb="158" eb="160">
      <t>ジッシツ</t>
    </rPh>
    <rPh sb="160" eb="163">
      <t>コウサイヒ</t>
    </rPh>
    <rPh sb="163" eb="165">
      <t>ヒリツ</t>
    </rPh>
    <rPh sb="166" eb="168">
      <t>ルイジ</t>
    </rPh>
    <rPh sb="168" eb="170">
      <t>ダンタイ</t>
    </rPh>
    <rPh sb="170" eb="172">
      <t>ヘイキン</t>
    </rPh>
    <rPh sb="173" eb="175">
      <t>ヒカク</t>
    </rPh>
    <rPh sb="177" eb="178">
      <t>タカ</t>
    </rPh>
    <rPh sb="179" eb="181">
      <t>ジョウキョウ</t>
    </rPh>
    <rPh sb="182" eb="183">
      <t>ツヅ</t>
    </rPh>
    <rPh sb="188" eb="190">
      <t>レイワ</t>
    </rPh>
    <rPh sb="191" eb="193">
      <t>ネンド</t>
    </rPh>
    <rPh sb="198" eb="200">
      <t>レイワ</t>
    </rPh>
    <rPh sb="200" eb="202">
      <t>ガンネン</t>
    </rPh>
    <rPh sb="202" eb="203">
      <t>ド</t>
    </rPh>
    <rPh sb="204" eb="205">
      <t>オナ</t>
    </rPh>
    <rPh sb="218" eb="219">
      <t>ヒ</t>
    </rPh>
    <rPh sb="220" eb="221">
      <t>ツヅ</t>
    </rPh>
    <rPh sb="222" eb="225">
      <t>コウフゼイ</t>
    </rPh>
    <rPh sb="225" eb="227">
      <t>ソチ</t>
    </rPh>
    <rPh sb="228" eb="230">
      <t>ユウリ</t>
    </rPh>
    <rPh sb="231" eb="234">
      <t>チホウサイ</t>
    </rPh>
    <rPh sb="235" eb="237">
      <t>ハッコウ</t>
    </rPh>
    <rPh sb="239" eb="241">
      <t>テキセイ</t>
    </rPh>
    <rPh sb="241" eb="243">
      <t>カンリ</t>
    </rPh>
    <rPh sb="244" eb="245">
      <t>ツト</t>
    </rPh>
    <rPh sb="247" eb="250">
      <t>コウサイヒ</t>
    </rPh>
    <rPh sb="251" eb="253">
      <t>フタン</t>
    </rPh>
    <rPh sb="253" eb="255">
      <t>ケイゲン</t>
    </rPh>
    <rPh sb="256" eb="257">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</si>
</sst>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CDE4-4352-936E-21445C31A3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198413</c:v>
                </c:pt>
                <c:pt idx="1">
                  <c:v>184956</c:v>
                </c:pt>
                <c:pt idx="2">
                  <c:v>204240</c:v>
                </c:pt>
                <c:pt idx="3">
                  <c:v>119148</c:v>
                </c:pt>
                <c:pt idx="4">
                  <c:v>219296</c:v>
                </c:pt>
              </c:numCache>
            </c:numRef>
          </c:val>
          <c:smooth val="0"/>
          <c:extLst>
            <c:ext xmlns:c16="http://schemas.microsoft.com/office/drawing/2014/chart" uri="{C3380CC4-5D6E-409C-BE32-E72D297353CC}">
              <c16:uniqueId val="{00000001-CDE4-4352-936E-21445C31A3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8.1300000000000008</c:v>
                </c:pt>
                <c:pt idx="1">
                  <c:v>17.41</c:v>
                </c:pt>
                <c:pt idx="2">
                  <c:v>8.0299999999999994</c:v>
                </c:pt>
                <c:pt idx="3">
                  <c:v>7.26</c:v>
                </c:pt>
                <c:pt idx="4">
                  <c:v>9.7899999999999991</c:v>
                </c:pt>
              </c:numCache>
            </c:numRef>
          </c:val>
          <c:extLst>
            <c:ext xmlns:c16="http://schemas.microsoft.com/office/drawing/2014/chart" uri="{C3380CC4-5D6E-409C-BE32-E72D297353CC}">
              <c16:uniqueId val="{00000000-4C2B-4211-8D3F-8D2817ADDD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24.87</c:v>
                </c:pt>
                <c:pt idx="1">
                  <c:v>22.78</c:v>
                </c:pt>
                <c:pt idx="2">
                  <c:v>23.62</c:v>
                </c:pt>
                <c:pt idx="3">
                  <c:v>21.07</c:v>
                </c:pt>
                <c:pt idx="4">
                  <c:v>18.39</c:v>
                </c:pt>
              </c:numCache>
            </c:numRef>
          </c:val>
          <c:extLst>
            <c:ext xmlns:c16="http://schemas.microsoft.com/office/drawing/2014/chart" uri="{C3380CC4-5D6E-409C-BE32-E72D297353CC}">
              <c16:uniqueId val="{00000001-4C2B-4211-8D3F-8D2817ADDD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3.49</c:v>
                </c:pt>
                <c:pt idx="1">
                  <c:v>6.18</c:v>
                </c:pt>
                <c:pt idx="2">
                  <c:v>-8.6300000000000008</c:v>
                </c:pt>
                <c:pt idx="3">
                  <c:v>-3.37</c:v>
                </c:pt>
                <c:pt idx="4">
                  <c:v>0.52</c:v>
                </c:pt>
              </c:numCache>
            </c:numRef>
          </c:val>
          <c:smooth val="0"/>
          <c:extLst>
            <c:ext xmlns:c16="http://schemas.microsoft.com/office/drawing/2014/chart" uri="{C3380CC4-5D6E-409C-BE32-E72D297353CC}">
              <c16:uniqueId val="{00000002-4C2B-4211-8D3F-8D2817ADDD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0.06</c:v>
                </c:pt>
                <c:pt idx="4">
                  <c:v>#N/A</c:v>
                </c:pt>
                <c:pt idx="5">
                  <c:v>0.03</c:v>
                </c:pt>
                <c:pt idx="6">
                  <c:v>#N/A</c:v>
                </c:pt>
                <c:pt idx="7">
                  <c:v>0.2</c:v>
                </c:pt>
                <c:pt idx="8">
                  <c:v>#N/A</c:v>
                </c:pt>
                <c:pt idx="9">
                  <c:v>0.01</c:v>
                </c:pt>
              </c:numCache>
            </c:numRef>
          </c:val>
          <c:extLst>
            <c:ext xmlns:c16="http://schemas.microsoft.com/office/drawing/2014/chart" uri="{C3380CC4-5D6E-409C-BE32-E72D297353CC}">
              <c16:uniqueId val="{00000000-3807-4FC8-A9C8-9B9660EC6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7-4FC8-A9C8-9B9660EC626D}"/>
            </c:ext>
          </c:extLst>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2-3807-4FC8-A9C8-9B9660EC626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6.22</c:v>
                </c:pt>
                <c:pt idx="2">
                  <c:v>#N/A</c:v>
                </c:pt>
                <c:pt idx="3">
                  <c:v>2.39</c:v>
                </c:pt>
                <c:pt idx="4">
                  <c:v>#N/A</c:v>
                </c:pt>
                <c:pt idx="5">
                  <c:v>1.31</c:v>
                </c:pt>
                <c:pt idx="6">
                  <c:v>#N/A</c:v>
                </c:pt>
                <c:pt idx="7">
                  <c:v>2.36</c:v>
                </c:pt>
                <c:pt idx="8">
                  <c:v>#N/A</c:v>
                </c:pt>
                <c:pt idx="9">
                  <c:v>7.0000000000000007E-2</c:v>
                </c:pt>
              </c:numCache>
            </c:numRef>
          </c:val>
          <c:extLst>
            <c:ext xmlns:c16="http://schemas.microsoft.com/office/drawing/2014/chart" uri="{C3380CC4-5D6E-409C-BE32-E72D297353CC}">
              <c16:uniqueId val="{00000003-3807-4FC8-A9C8-9B9660EC626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1.07</c:v>
                </c:pt>
                <c:pt idx="2">
                  <c:v>#N/A</c:v>
                </c:pt>
                <c:pt idx="3">
                  <c:v>1.92</c:v>
                </c:pt>
                <c:pt idx="4">
                  <c:v>#N/A</c:v>
                </c:pt>
                <c:pt idx="5">
                  <c:v>1.42</c:v>
                </c:pt>
                <c:pt idx="6">
                  <c:v>#N/A</c:v>
                </c:pt>
                <c:pt idx="7">
                  <c:v>1.39</c:v>
                </c:pt>
                <c:pt idx="8">
                  <c:v>#N/A</c:v>
                </c:pt>
                <c:pt idx="9">
                  <c:v>1.75</c:v>
                </c:pt>
              </c:numCache>
            </c:numRef>
          </c:val>
          <c:extLst>
            <c:ext xmlns:c16="http://schemas.microsoft.com/office/drawing/2014/chart" uri="{C3380CC4-5D6E-409C-BE32-E72D297353CC}">
              <c16:uniqueId val="{00000004-3807-4FC8-A9C8-9B9660EC626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4.8499999999999996</c:v>
                </c:pt>
                <c:pt idx="2">
                  <c:v>#N/A</c:v>
                </c:pt>
                <c:pt idx="3">
                  <c:v>5.2</c:v>
                </c:pt>
                <c:pt idx="4">
                  <c:v>#N/A</c:v>
                </c:pt>
                <c:pt idx="5">
                  <c:v>5.4</c:v>
                </c:pt>
                <c:pt idx="6">
                  <c:v>#N/A</c:v>
                </c:pt>
                <c:pt idx="7">
                  <c:v>6.04</c:v>
                </c:pt>
                <c:pt idx="8">
                  <c:v>#N/A</c:v>
                </c:pt>
                <c:pt idx="9">
                  <c:v>6.36</c:v>
                </c:pt>
              </c:numCache>
            </c:numRef>
          </c:val>
          <c:extLst>
            <c:ext xmlns:c16="http://schemas.microsoft.com/office/drawing/2014/chart" uri="{C3380CC4-5D6E-409C-BE32-E72D297353CC}">
              <c16:uniqueId val="{00000005-3807-4FC8-A9C8-9B9660EC626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8.08</c:v>
                </c:pt>
                <c:pt idx="2">
                  <c:v>#N/A</c:v>
                </c:pt>
                <c:pt idx="3">
                  <c:v>17.34</c:v>
                </c:pt>
                <c:pt idx="4">
                  <c:v>#N/A</c:v>
                </c:pt>
                <c:pt idx="5">
                  <c:v>7.96</c:v>
                </c:pt>
                <c:pt idx="6">
                  <c:v>#N/A</c:v>
                </c:pt>
                <c:pt idx="7">
                  <c:v>7.21</c:v>
                </c:pt>
                <c:pt idx="8">
                  <c:v>#N/A</c:v>
                </c:pt>
                <c:pt idx="9">
                  <c:v>9.76</c:v>
                </c:pt>
              </c:numCache>
            </c:numRef>
          </c:val>
          <c:extLst>
            <c:ext xmlns:c16="http://schemas.microsoft.com/office/drawing/2014/chart" uri="{C3380CC4-5D6E-409C-BE32-E72D297353CC}">
              <c16:uniqueId val="{00000006-3807-4FC8-A9C8-9B9660EC626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17.37</c:v>
                </c:pt>
                <c:pt idx="2">
                  <c:v>#N/A</c:v>
                </c:pt>
                <c:pt idx="3">
                  <c:v>13.76</c:v>
                </c:pt>
                <c:pt idx="4">
                  <c:v>#N/A</c:v>
                </c:pt>
                <c:pt idx="5">
                  <c:v>12.04</c:v>
                </c:pt>
                <c:pt idx="6">
                  <c:v>#N/A</c:v>
                </c:pt>
                <c:pt idx="7">
                  <c:v>11.38</c:v>
                </c:pt>
                <c:pt idx="8">
                  <c:v>#N/A</c:v>
                </c:pt>
                <c:pt idx="9">
                  <c:v>11.18</c:v>
                </c:pt>
              </c:numCache>
            </c:numRef>
          </c:val>
          <c:extLst>
            <c:ext xmlns:c16="http://schemas.microsoft.com/office/drawing/2014/chart" uri="{C3380CC4-5D6E-409C-BE32-E72D297353CC}">
              <c16:uniqueId val="{00000007-3807-4FC8-A9C8-9B9660EC626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11.09</c:v>
                </c:pt>
                <c:pt idx="2">
                  <c:v>#N/A</c:v>
                </c:pt>
                <c:pt idx="3">
                  <c:v>12.33</c:v>
                </c:pt>
                <c:pt idx="4">
                  <c:v>#N/A</c:v>
                </c:pt>
                <c:pt idx="5">
                  <c:v>13.77</c:v>
                </c:pt>
                <c:pt idx="6">
                  <c:v>#N/A</c:v>
                </c:pt>
                <c:pt idx="7">
                  <c:v>14.73</c:v>
                </c:pt>
                <c:pt idx="8">
                  <c:v>#N/A</c:v>
                </c:pt>
                <c:pt idx="9">
                  <c:v>15.41</c:v>
                </c:pt>
              </c:numCache>
            </c:numRef>
          </c:val>
          <c:extLst>
            <c:ext xmlns:c16="http://schemas.microsoft.com/office/drawing/2014/chart" uri="{C3380CC4-5D6E-409C-BE32-E72D297353CC}">
              <c16:uniqueId val="{00000008-3807-4FC8-A9C8-9B9660EC62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23.83</c:v>
                </c:pt>
                <c:pt idx="2">
                  <c:v>#N/A</c:v>
                </c:pt>
                <c:pt idx="3">
                  <c:v>25.88</c:v>
                </c:pt>
                <c:pt idx="4">
                  <c:v>#N/A</c:v>
                </c:pt>
                <c:pt idx="5">
                  <c:v>27.49</c:v>
                </c:pt>
                <c:pt idx="6">
                  <c:v>#N/A</c:v>
                </c:pt>
                <c:pt idx="7">
                  <c:v>26.87</c:v>
                </c:pt>
                <c:pt idx="8">
                  <c:v>#N/A</c:v>
                </c:pt>
                <c:pt idx="9">
                  <c:v>24.89</c:v>
                </c:pt>
              </c:numCache>
            </c:numRef>
          </c:val>
          <c:extLst>
            <c:ext xmlns:c16="http://schemas.microsoft.com/office/drawing/2014/chart" uri="{C3380CC4-5D6E-409C-BE32-E72D297353CC}">
              <c16:uniqueId val="{00000009-3807-4FC8-A9C8-9B9660EC6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3032</c:v>
                </c:pt>
                <c:pt idx="5">
                  <c:v>2843</c:v>
                </c:pt>
                <c:pt idx="8">
                  <c:v>2909</c:v>
                </c:pt>
                <c:pt idx="11">
                  <c:v>2896</c:v>
                </c:pt>
                <c:pt idx="14">
                  <c:v>2830</c:v>
                </c:pt>
              </c:numCache>
            </c:numRef>
          </c:val>
          <c:extLst>
            <c:ext xmlns:c16="http://schemas.microsoft.com/office/drawing/2014/chart" uri="{C3380CC4-5D6E-409C-BE32-E72D297353CC}">
              <c16:uniqueId val="{00000000-7A3F-4E27-915A-CED1BA6F38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3F-4E27-915A-CED1BA6F38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165</c:v>
                </c:pt>
                <c:pt idx="3">
                  <c:v>170</c:v>
                </c:pt>
                <c:pt idx="6">
                  <c:v>126</c:v>
                </c:pt>
                <c:pt idx="9">
                  <c:v>85</c:v>
                </c:pt>
                <c:pt idx="12">
                  <c:v>82</c:v>
                </c:pt>
              </c:numCache>
            </c:numRef>
          </c:val>
          <c:extLst>
            <c:ext xmlns:c16="http://schemas.microsoft.com/office/drawing/2014/chart" uri="{C3380CC4-5D6E-409C-BE32-E72D297353CC}">
              <c16:uniqueId val="{00000002-7A3F-4E27-915A-CED1BA6F38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54</c:v>
                </c:pt>
                <c:pt idx="6">
                  <c:v>47</c:v>
                </c:pt>
                <c:pt idx="9">
                  <c:v>47</c:v>
                </c:pt>
                <c:pt idx="12">
                  <c:v>44</c:v>
                </c:pt>
              </c:numCache>
            </c:numRef>
          </c:val>
          <c:extLst>
            <c:ext xmlns:c16="http://schemas.microsoft.com/office/drawing/2014/chart" uri="{C3380CC4-5D6E-409C-BE32-E72D297353CC}">
              <c16:uniqueId val="{00000003-7A3F-4E27-915A-CED1BA6F38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1017</c:v>
                </c:pt>
                <c:pt idx="3">
                  <c:v>957</c:v>
                </c:pt>
                <c:pt idx="6">
                  <c:v>1018</c:v>
                </c:pt>
                <c:pt idx="9">
                  <c:v>1156</c:v>
                </c:pt>
                <c:pt idx="12">
                  <c:v>1034</c:v>
                </c:pt>
              </c:numCache>
            </c:numRef>
          </c:val>
          <c:extLst>
            <c:ext xmlns:c16="http://schemas.microsoft.com/office/drawing/2014/chart" uri="{C3380CC4-5D6E-409C-BE32-E72D297353CC}">
              <c16:uniqueId val="{00000004-7A3F-4E27-915A-CED1BA6F38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F-4E27-915A-CED1BA6F38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3F-4E27-915A-CED1BA6F38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2938</c:v>
                </c:pt>
                <c:pt idx="3">
                  <c:v>3023</c:v>
                </c:pt>
                <c:pt idx="6">
                  <c:v>3084</c:v>
                </c:pt>
                <c:pt idx="9">
                  <c:v>3161</c:v>
                </c:pt>
                <c:pt idx="12">
                  <c:v>3072</c:v>
                </c:pt>
              </c:numCache>
            </c:numRef>
          </c:val>
          <c:extLst>
            <c:ext xmlns:c16="http://schemas.microsoft.com/office/drawing/2014/chart" uri="{C3380CC4-5D6E-409C-BE32-E72D297353CC}">
              <c16:uniqueId val="{00000007-7A3F-4E27-915A-CED1BA6F38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1146</c:v>
                </c:pt>
                <c:pt idx="2">
                  <c:v>#N/A</c:v>
                </c:pt>
                <c:pt idx="3">
                  <c:v>#N/A</c:v>
                </c:pt>
                <c:pt idx="4">
                  <c:v>1361</c:v>
                </c:pt>
                <c:pt idx="5">
                  <c:v>#N/A</c:v>
                </c:pt>
                <c:pt idx="6">
                  <c:v>#N/A</c:v>
                </c:pt>
                <c:pt idx="7">
                  <c:v>1366</c:v>
                </c:pt>
                <c:pt idx="8">
                  <c:v>#N/A</c:v>
                </c:pt>
                <c:pt idx="9">
                  <c:v>#N/A</c:v>
                </c:pt>
                <c:pt idx="10">
                  <c:v>1553</c:v>
                </c:pt>
                <c:pt idx="11">
                  <c:v>#N/A</c:v>
                </c:pt>
                <c:pt idx="12">
                  <c:v>#N/A</c:v>
                </c:pt>
                <c:pt idx="13">
                  <c:v>1402</c:v>
                </c:pt>
                <c:pt idx="14">
                  <c:v>#N/A</c:v>
                </c:pt>
              </c:numCache>
            </c:numRef>
          </c:val>
          <c:smooth val="0"/>
          <c:extLst>
            <c:ext xmlns:c16="http://schemas.microsoft.com/office/drawing/2014/chart" uri="{C3380CC4-5D6E-409C-BE32-E72D297353CC}">
              <c16:uniqueId val="{00000008-7A3F-4E27-915A-CED1BA6F38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31129</c:v>
                </c:pt>
                <c:pt idx="5">
                  <c:v>30076</c:v>
                </c:pt>
                <c:pt idx="8">
                  <c:v>30104</c:v>
                </c:pt>
                <c:pt idx="11">
                  <c:v>28722</c:v>
                </c:pt>
                <c:pt idx="14">
                  <c:v>27712</c:v>
                </c:pt>
              </c:numCache>
            </c:numRef>
          </c:val>
          <c:extLst>
            <c:ext xmlns:c16="http://schemas.microsoft.com/office/drawing/2014/chart" uri="{C3380CC4-5D6E-409C-BE32-E72D297353CC}">
              <c16:uniqueId val="{00000000-10E8-43BB-AB63-B991C643B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1329</c:v>
                </c:pt>
                <c:pt idx="5">
                  <c:v>1592</c:v>
                </c:pt>
                <c:pt idx="8">
                  <c:v>1536</c:v>
                </c:pt>
                <c:pt idx="11">
                  <c:v>1456</c:v>
                </c:pt>
                <c:pt idx="14">
                  <c:v>1463</c:v>
                </c:pt>
              </c:numCache>
            </c:numRef>
          </c:val>
          <c:extLst>
            <c:ext xmlns:c16="http://schemas.microsoft.com/office/drawing/2014/chart" uri="{C3380CC4-5D6E-409C-BE32-E72D297353CC}">
              <c16:uniqueId val="{00000001-10E8-43BB-AB63-B991C643B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25203</c:v>
                </c:pt>
                <c:pt idx="5">
                  <c:v>25697</c:v>
                </c:pt>
                <c:pt idx="8">
                  <c:v>25617</c:v>
                </c:pt>
                <c:pt idx="11">
                  <c:v>24830</c:v>
                </c:pt>
                <c:pt idx="14">
                  <c:v>23632</c:v>
                </c:pt>
              </c:numCache>
            </c:numRef>
          </c:val>
          <c:extLst>
            <c:ext xmlns:c16="http://schemas.microsoft.com/office/drawing/2014/chart" uri="{C3380CC4-5D6E-409C-BE32-E72D297353CC}">
              <c16:uniqueId val="{00000002-10E8-43BB-AB63-B991C643B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E8-43BB-AB63-B991C643B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E8-43BB-AB63-B991C643B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E8-43BB-AB63-B991C643B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4154</c:v>
                </c:pt>
                <c:pt idx="3">
                  <c:v>4062</c:v>
                </c:pt>
                <c:pt idx="6">
                  <c:v>3848</c:v>
                </c:pt>
                <c:pt idx="9">
                  <c:v>3858</c:v>
                </c:pt>
                <c:pt idx="12">
                  <c:v>4007</c:v>
                </c:pt>
              </c:numCache>
            </c:numRef>
          </c:val>
          <c:extLst>
            <c:ext xmlns:c16="http://schemas.microsoft.com/office/drawing/2014/chart" uri="{C3380CC4-5D6E-409C-BE32-E72D297353CC}">
              <c16:uniqueId val="{00000006-10E8-43BB-AB63-B991C643B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138</c:v>
                </c:pt>
                <c:pt idx="6">
                  <c:v>94</c:v>
                </c:pt>
                <c:pt idx="9">
                  <c:v>59</c:v>
                </c:pt>
                <c:pt idx="12">
                  <c:v>25</c:v>
                </c:pt>
              </c:numCache>
            </c:numRef>
          </c:val>
          <c:extLst>
            <c:ext xmlns:c16="http://schemas.microsoft.com/office/drawing/2014/chart" uri="{C3380CC4-5D6E-409C-BE32-E72D297353CC}">
              <c16:uniqueId val="{00000007-10E8-43BB-AB63-B991C643B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11685</c:v>
                </c:pt>
                <c:pt idx="3">
                  <c:v>10754</c:v>
                </c:pt>
                <c:pt idx="6">
                  <c:v>10138</c:v>
                </c:pt>
                <c:pt idx="9">
                  <c:v>10084</c:v>
                </c:pt>
                <c:pt idx="12">
                  <c:v>9716</c:v>
                </c:pt>
              </c:numCache>
            </c:numRef>
          </c:val>
          <c:extLst>
            <c:ext xmlns:c16="http://schemas.microsoft.com/office/drawing/2014/chart" uri="{C3380CC4-5D6E-409C-BE32-E72D297353CC}">
              <c16:uniqueId val="{00000008-10E8-43BB-AB63-B991C643B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623</c:v>
                </c:pt>
                <c:pt idx="3">
                  <c:v>459</c:v>
                </c:pt>
                <c:pt idx="6">
                  <c:v>342</c:v>
                </c:pt>
                <c:pt idx="9">
                  <c:v>261</c:v>
                </c:pt>
                <c:pt idx="12">
                  <c:v>182</c:v>
                </c:pt>
              </c:numCache>
            </c:numRef>
          </c:val>
          <c:extLst>
            <c:ext xmlns:c16="http://schemas.microsoft.com/office/drawing/2014/chart" uri="{C3380CC4-5D6E-409C-BE32-E72D297353CC}">
              <c16:uniqueId val="{00000009-10E8-43BB-AB63-B991C643B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30884</c:v>
                </c:pt>
                <c:pt idx="3">
                  <c:v>30008</c:v>
                </c:pt>
                <c:pt idx="6">
                  <c:v>29189</c:v>
                </c:pt>
                <c:pt idx="9">
                  <c:v>28380</c:v>
                </c:pt>
                <c:pt idx="12">
                  <c:v>27828</c:v>
                </c:pt>
              </c:numCache>
            </c:numRef>
          </c:val>
          <c:extLst>
            <c:ext xmlns:c16="http://schemas.microsoft.com/office/drawing/2014/chart" uri="{C3380CC4-5D6E-409C-BE32-E72D297353CC}">
              <c16:uniqueId val="{0000000A-10E8-43BB-AB63-B991C643B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E8-43BB-AB63-B991C643B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4261</c:v>
                </c:pt>
                <c:pt idx="1">
                  <c:v>3795</c:v>
                </c:pt>
                <c:pt idx="2">
                  <c:v>3392</c:v>
                </c:pt>
              </c:numCache>
            </c:numRef>
          </c:val>
          <c:extLst>
            <c:ext xmlns:c16="http://schemas.microsoft.com/office/drawing/2014/chart" uri="{C3380CC4-5D6E-409C-BE32-E72D297353CC}">
              <c16:uniqueId val="{00000000-1B76-4945-949B-56C3795C8D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3465</c:v>
                </c:pt>
                <c:pt idx="1">
                  <c:v>3429</c:v>
                </c:pt>
                <c:pt idx="2">
                  <c:v>3373</c:v>
                </c:pt>
              </c:numCache>
            </c:numRef>
          </c:val>
          <c:extLst>
            <c:ext xmlns:c16="http://schemas.microsoft.com/office/drawing/2014/chart" uri="{C3380CC4-5D6E-409C-BE32-E72D297353CC}">
              <c16:uniqueId val="{00000001-1B76-4945-949B-56C3795C8D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25089</c:v>
                </c:pt>
                <c:pt idx="1">
                  <c:v>21263</c:v>
                </c:pt>
                <c:pt idx="2">
                  <c:v>19809</c:v>
                </c:pt>
              </c:numCache>
            </c:numRef>
          </c:val>
          <c:extLst>
            <c:ext xmlns:c16="http://schemas.microsoft.com/office/drawing/2014/chart" uri="{C3380CC4-5D6E-409C-BE32-E72D297353CC}">
              <c16:uniqueId val="{00000002-1B76-4945-949B-56C3795C8D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{510BD928-3B97-4F82-926B-B8057DA698AB}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E1-47D9-B00A-2AC2D7400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{14CE1B67-1065-4D85-AD81-C53B630746E1}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E1-47D9-B00A-2AC2D7400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{77C1CA98-785B-45DF-B2BD-DC06D43958C9}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E1-47D9-B00A-2AC2D7400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{DA89502B-DB56-4A04-8DEB-00F9B8017B36}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E1-47D9-B00A-2AC2D7400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{D5F3875D-08CB-4823-9424-BE8DF10F7B32}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E1-47D9-B00A-2AC2D740052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{6A97AE76-66BB-41CB-A521-0757D47485FC}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E1-47D9-B00A-2AC2D740052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{748D4241-56AE-4CCD-B217-FA2D0A9ED9B6}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E1-47D9-B00A-2AC2D74005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{231EC4BB-1340-42E2-9BD1-70DE0396CA65}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E1-47D9-B00A-2AC2D74005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{0FC102B4-62B7-446E-BCE3-5345362E5F3A}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E1-47D9-B00A-2AC2D7400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E1-47D9-B00A-2AC2D74005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{646E59AF-81F0-491B-98CA-5FA98CD3BF86}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E1-47D9-B00A-2AC2D74005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{7A22B618-3BEF-4265-A62D-33EA189A81D3}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E1-47D9-B00A-2AC2D7400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{1CAC1D7D-7D61-4E9C-8EB7-754175CA15C9}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E1-47D9-B00A-2AC2D7400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{84D50571-6FF1-47BD-91D7-58E731A9256A}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E1-47D9-B00A-2AC2D7400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{60D2BAB3-D2D5-480C-B381-C73F81B0DBB3}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E1-47D9-B00A-2AC2D740052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{7FBF13EC-B6CF-4234-AEA4-B4B96E996B99}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E1-47D9-B00A-2AC2D740052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{D91FBCD4-771D-4303-A004-654387B0130D}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E1-47D9-B00A-2AC2D740052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{A30092D4-C70B-4B4D-A002-5A060DE00371}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E1-47D9-B00A-2AC2D740052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{57325AE3-9172-4780-B96C-80120FAE34E9}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E1-47D9-B00A-2AC2D7400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58.5</c:v>
                </c:pt>
                <c:pt idx="16">
                  <c:v>59.8</c:v>
                </c:pt>
              </c:numCache>
            </c:numRef>
          </c:xVal>
          <c:yVal>
            <c:numRef>
              <c:f>公会計指標分析・財政指標組合せ分析表!$BP$55:$DC$55</c:f>
              <c:numCache>
                <c:formatCode>#,##0.0;"▲ "#,##0.0</c:formatCode>
                <c:ptCount val="40"/>
                <c:pt idx="8">
                  <c:v>31.3</c:v>
                </c:pt>
                <c:pt idx="16">
                  <c:v>25.3</c:v>
                </c:pt>
              </c:numCache>
            </c:numRef>
          </c:yVal>
          <c:smooth val="0"/>
          <c:extLst>
            <c:ext xmlns:c16="http://schemas.microsoft.com/office/drawing/2014/chart" uri="{C3380CC4-5D6E-409C-BE32-E72D297353CC}">
              <c16:uniqueId val="{00000013-FAE1-47D9-B00A-2AC2D7400521}"/>
            </c:ext>
          </c:extLst>
        </c:ser>
        <c:dLbls>
          <c:showLegendKey val="0"/>
          <c:showVal val="1"/>
          <c:showCatName val="0"/>
          <c:showSerName val="0"/>
          <c:showPercent val="0"/>
          <c:showBubbleSize val="0"/>
        </c:dLbls>
        <c:axId val="46179840"/>
        <c:axId val="46181760"/>
      </c:scatterChart>
      <c:valAx>
        <c:axId val="46179840"/>
        <c:scaling>
          <c:orientation val="maxMin"/>
          <c:max val="6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2"/>
          <c:min val="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{2E8AED32-FE66-4DFE-8BD6-E4CB95BAAFD2}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45-4B81-83E6-D2D8CCB25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{5A592475-4050-4A46-9A3D-85FF3C746951}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5-4B81-83E6-D2D8CCB25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{D69A30B7-350D-4A9B-ACDC-00C4A5CDD276}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5-4B81-83E6-D2D8CCB25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{AC1B77ED-AE73-469A-97FA-A64A90DDABFB}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5-4B81-83E6-D2D8CCB25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{8E06236C-2DD5-49AB-8D4F-B8FDF7CF4D5D}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5-4B81-83E6-D2D8CCB25A0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{42DA086A-BD8F-4EFB-AEE9-84D0785E0009}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45-4B81-83E6-D2D8CCB25A0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{29D1BE55-60CA-4088-8A89-CD76CE8FEF51}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45-4B81-83E6-D2D8CCB25A0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{4987E744-E364-4B52-87B9-633FA86062C4}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45-4B81-83E6-D2D8CCB25A0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{75809F80-6C72-4752-9E1D-C0CEE89796C0}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45-4B81-83E6-D2D8CCB25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c:v>
                </c:pt>
                <c:pt idx="16">
                  <c:v>8.3000000000000007</c:v>
                </c:pt>
                <c:pt idx="24">
                  <c:v>9.3000000000000007</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45-4B81-83E6-D2D8CCB25A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{1BDA8C03-A766-4D7B-AA94-139CC8648045}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45-4B81-83E6-D2D8CCB25A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{41556E85-8153-4513-AE84-C7D65E0936CC}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5-4B81-83E6-D2D8CCB25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{B4260D29-0C01-4825-81CE-5666DE5B4E14}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5-4B81-83E6-D2D8CCB25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{8987B9F3-3485-4302-AC40-35A3824948BA}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5-4B81-83E6-D2D8CCB25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{E1854449-1F21-4E6B-A0DC-433D9910022B}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5-4B81-83E6-D2D8CCB25A0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{A548BBBB-7C21-48FE-863C-373BEBBEF178}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45-4B81-83E6-D2D8CCB25A0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{5E4693EC-E4F9-4041-9507-16E809B000D9}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45-4B81-83E6-D2D8CCB25A0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{C43E73BC-6CDB-4D77-9513-45B9699FFC16}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45-4B81-83E6-D2D8CCB25A0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{04BA6F0F-6CBA-4611-A2D4-1FEF61177F47}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45-4B81-83E6-D2D8CCB25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645-4B81-83E6-D2D8CCB25A0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年度から償還の据置期間を廃止したことで元利償還金が微増していたが、償還の進捗に伴い令和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年度は公営企業の元利償還金に対する繰出金が減少しており、実質公債費比率（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ヵ年平均）は前年度と同様の</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今後は控除財源となる災害復旧費の漸減により実質公債費比率の増が想定されることから、地方債の新規発行の適正管理に努めていく。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新型コロナウイルス感染症対策による財政調整基金の取り崩しや復旧・復興関連事業の進捗による基金の取り崩しを行ったことで、基金全体として約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地方財政法に基づく財政調整基金や減債基金、公共施設の維持補修等将来負担が重荷となる年度に備えるための基金については、必要な積み立てを行い、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ある程度の残高を確保しながら活用を行っていく。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・みらいへつなぐ復興基金：市復興総合計画後期基本計画に掲げる、教育・子育て、健康づくり等の中長期に取り組む復興関連事業の推進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復旧・復興関連基金：市の復興総合計画後期基本計画の成果達成に向け、計画的に必要な事業への活用を行っていく。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市有手建物等維持補修基金：施設老朽化の進行に伴い、今後必要額の増加が見込まれるため、一定の残高を確保しながら活用を進めていく。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新型コロナウイルス感染症の被害が甚大であったことから、その対策事業での活用を行ったことによるもの。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一次的な収支均衡や災害などへの備えのために必要な積み立てを行い、残高を標準財政規模の２０％程度確保するように努めていく。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被災施設に係る償還及び繰上償還のための取り崩しによるもの。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将来負担への備えのため、一定の残高を確保しながら活用を行っていく。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財務書類整備中</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2" name="直線コネクタ 71"/>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3"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4" name="直線コネクタ 73"/>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5"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6" name="直線コネクタ 75"/>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7"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8" name="フローチャート: 判断 77"/>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0" name="フローチャート: 判断 79"/>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1" name="フローチャート: 判断 80"/>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2" name="フローチャート: 判断 81"/>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103717</xdr:rowOff>
    </xdr:from>
    <xdr:to>
      <xdr:col>15</xdr:col>
      <xdr:colOff>187325</xdr:colOff>
      <xdr:row>29</xdr:row>
      <xdr:rowOff>33867</xdr:rowOff>
    </xdr:to>
    <xdr:sp macro="" textlink="">
      <xdr:nvSpPr>
        <xdr:cNvPr id="88" name="楕円 87"/>
        <xdr:cNvSpPr/>
      </xdr:nvSpPr>
      <xdr:spPr>
        <a:xfrm>
          <a:off x="3238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9" name="楕円 88"/>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4657</xdr:rowOff>
    </xdr:to>
    <xdr:cxnSp macro="">
      <xdr:nvCxnSpPr>
        <xdr:cNvPr id="90" name="直線コネクタ 89"/>
        <xdr:cNvCxnSpPr/>
      </xdr:nvCxnSpPr>
      <xdr:spPr>
        <a:xfrm flipV="1">
          <a:off x="2527300" y="57266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50394</xdr:rowOff>
    </xdr:from>
    <xdr:ext cx="405111" cy="259045"/>
    <xdr:sp macro="" textlink="">
      <xdr:nvSpPr>
        <xdr:cNvPr id="95" name="n_2mainValue有形固定資産減価償却率"/>
        <xdr:cNvSpPr txBox="1"/>
      </xdr:nvSpPr>
      <xdr:spPr>
        <a:xfrm>
          <a:off x="3086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6" name="n_3mainValue有形固定資産減価償却率"/>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交付税措置のある地方債の積極的な活用と、繰上償還の実施により、将来負担の低減に努めている。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類似団体平均よりも低い水準となっている要因は、復旧復興事業について、複数年度に渡る事業の財源を先行して受け入れていることから、業務活動収支が一時的に高水準となっているためである。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5" name="直線コネクタ 124"/>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6"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7" name="直線コネクタ 126"/>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0"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1" name="フローチャート: 判断 130"/>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2" name="フローチャート: 判断 131"/>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3" name="フローチャート: 判断 132"/>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4" name="フローチャート: 判断 133"/>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5" name="フローチャート: 判断 134"/>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77569</xdr:rowOff>
    </xdr:from>
    <xdr:to>
      <xdr:col>76</xdr:col>
      <xdr:colOff>73025</xdr:colOff>
      <xdr:row>29</xdr:row>
      <xdr:rowOff>7719</xdr:rowOff>
    </xdr:to>
    <xdr:sp macro="" textlink="">
      <xdr:nvSpPr>
        <xdr:cNvPr id="141" name="楕円 140"/>
        <xdr:cNvSpPr/>
      </xdr:nvSpPr>
      <xdr:spPr>
        <a:xfrm>
          <a:off x="14744700" y="56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100446</xdr:rowOff>
    </xdr:from>
    <xdr:ext cx="469744" cy="259045"/>
    <xdr:sp macro="" textlink="">
      <xdr:nvSpPr>
        <xdr:cNvPr id="142" name="債務償還比率該当値テキスト"/>
        <xdr:cNvSpPr txBox="1"/>
      </xdr:nvSpPr>
      <xdr:spPr>
        <a:xfrm>
          <a:off x="14846300" y="55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98679</xdr:rowOff>
    </xdr:from>
    <xdr:to>
      <xdr:col>72</xdr:col>
      <xdr:colOff>123825</xdr:colOff>
      <xdr:row>29</xdr:row>
      <xdr:rowOff>28829</xdr:rowOff>
    </xdr:to>
    <xdr:sp macro="" textlink="">
      <xdr:nvSpPr>
        <xdr:cNvPr id="143" name="楕円 142"/>
        <xdr:cNvSpPr/>
      </xdr:nvSpPr>
      <xdr:spPr>
        <a:xfrm>
          <a:off x="14033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128369</xdr:rowOff>
    </xdr:from>
    <xdr:to>
      <xdr:col>76</xdr:col>
      <xdr:colOff>22225</xdr:colOff>
      <xdr:row>28</xdr:row>
      <xdr:rowOff>149479</xdr:rowOff>
    </xdr:to>
    <xdr:cxnSp macro="">
      <xdr:nvCxnSpPr>
        <xdr:cNvPr id="144" name="直線コネクタ 143"/>
        <xdr:cNvCxnSpPr/>
      </xdr:nvCxnSpPr>
      <xdr:spPr>
        <a:xfrm flipV="1">
          <a:off x="14084300" y="5700494"/>
          <a:ext cx="7112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37147</xdr:rowOff>
    </xdr:from>
    <xdr:to>
      <xdr:col>68</xdr:col>
      <xdr:colOff>123825</xdr:colOff>
      <xdr:row>28</xdr:row>
      <xdr:rowOff>138747</xdr:rowOff>
    </xdr:to>
    <xdr:sp macro="" textlink="">
      <xdr:nvSpPr>
        <xdr:cNvPr id="145" name="楕円 144"/>
        <xdr:cNvSpPr/>
      </xdr:nvSpPr>
      <xdr:spPr>
        <a:xfrm>
          <a:off x="13271500" y="56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87947</xdr:rowOff>
    </xdr:from>
    <xdr:to>
      <xdr:col>72</xdr:col>
      <xdr:colOff>73025</xdr:colOff>
      <xdr:row>28</xdr:row>
      <xdr:rowOff>149479</xdr:rowOff>
    </xdr:to>
    <xdr:cxnSp macro="">
      <xdr:nvCxnSpPr>
        <xdr:cNvPr id="146" name="直線コネクタ 145"/>
        <xdr:cNvCxnSpPr/>
      </xdr:nvCxnSpPr>
      <xdr:spPr>
        <a:xfrm>
          <a:off x="13322300" y="5660072"/>
          <a:ext cx="762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132623</xdr:rowOff>
    </xdr:from>
    <xdr:to>
      <xdr:col>64</xdr:col>
      <xdr:colOff>123825</xdr:colOff>
      <xdr:row>29</xdr:row>
      <xdr:rowOff>62773</xdr:rowOff>
    </xdr:to>
    <xdr:sp macro="" textlink="">
      <xdr:nvSpPr>
        <xdr:cNvPr id="147" name="楕円 146"/>
        <xdr:cNvSpPr/>
      </xdr:nvSpPr>
      <xdr:spPr>
        <a:xfrm>
          <a:off x="12509500" y="57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87947</xdr:rowOff>
    </xdr:from>
    <xdr:to>
      <xdr:col>68</xdr:col>
      <xdr:colOff>73025</xdr:colOff>
      <xdr:row>29</xdr:row>
      <xdr:rowOff>11973</xdr:rowOff>
    </xdr:to>
    <xdr:cxnSp macro="">
      <xdr:nvCxnSpPr>
        <xdr:cNvPr id="148" name="直線コネクタ 147"/>
        <xdr:cNvCxnSpPr/>
      </xdr:nvCxnSpPr>
      <xdr:spPr>
        <a:xfrm flipV="1">
          <a:off x="12560300" y="5660072"/>
          <a:ext cx="7620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168607</xdr:rowOff>
    </xdr:from>
    <xdr:to>
      <xdr:col>60</xdr:col>
      <xdr:colOff>123825</xdr:colOff>
      <xdr:row>29</xdr:row>
      <xdr:rowOff>98757</xdr:rowOff>
    </xdr:to>
    <xdr:sp macro="" textlink="">
      <xdr:nvSpPr>
        <xdr:cNvPr id="149" name="楕円 148"/>
        <xdr:cNvSpPr/>
      </xdr:nvSpPr>
      <xdr:spPr>
        <a:xfrm>
          <a:off x="11747500" y="57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11973</xdr:rowOff>
    </xdr:from>
    <xdr:to>
      <xdr:col>64</xdr:col>
      <xdr:colOff>73025</xdr:colOff>
      <xdr:row>29</xdr:row>
      <xdr:rowOff>47957</xdr:rowOff>
    </xdr:to>
    <xdr:cxnSp macro="">
      <xdr:nvCxnSpPr>
        <xdr:cNvPr id="150" name="直線コネクタ 149"/>
        <xdr:cNvCxnSpPr/>
      </xdr:nvCxnSpPr>
      <xdr:spPr>
        <a:xfrm flipV="1">
          <a:off x="11798300" y="575554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1"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2"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3"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4"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45356</xdr:rowOff>
    </xdr:from>
    <xdr:ext cx="469744" cy="259045"/>
    <xdr:sp macro="" textlink="">
      <xdr:nvSpPr>
        <xdr:cNvPr id="155" name="n_1mainValue債務償還比率"/>
        <xdr:cNvSpPr txBox="1"/>
      </xdr:nvSpPr>
      <xdr:spPr>
        <a:xfrm>
          <a:off x="13836727" y="54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155274</xdr:rowOff>
    </xdr:from>
    <xdr:ext cx="469744" cy="259045"/>
    <xdr:sp macro="" textlink="">
      <xdr:nvSpPr>
        <xdr:cNvPr id="156" name="n_2mainValue債務償還比率"/>
        <xdr:cNvSpPr txBox="1"/>
      </xdr:nvSpPr>
      <xdr:spPr>
        <a:xfrm>
          <a:off x="13087427" y="53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79300</xdr:rowOff>
    </xdr:from>
    <xdr:ext cx="469744" cy="259045"/>
    <xdr:sp macro="" textlink="">
      <xdr:nvSpPr>
        <xdr:cNvPr id="157" name="n_3mainValue債務償還比率"/>
        <xdr:cNvSpPr txBox="1"/>
      </xdr:nvSpPr>
      <xdr:spPr>
        <a:xfrm>
          <a:off x="12325427" y="5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115284</xdr:rowOff>
    </xdr:from>
    <xdr:ext cx="469744" cy="259045"/>
    <xdr:sp macro="" textlink="">
      <xdr:nvSpPr>
        <xdr:cNvPr id="158" name="n_4mainValue債務償還比率"/>
        <xdr:cNvSpPr txBox="1"/>
      </xdr:nvSpPr>
      <xdr:spPr>
        <a:xfrm>
          <a:off x="11563427" y="55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154940</xdr:rowOff>
    </xdr:from>
    <xdr:to>
      <xdr:col>15</xdr:col>
      <xdr:colOff>101600</xdr:colOff>
      <xdr:row>35</xdr:row>
      <xdr:rowOff>85090</xdr:rowOff>
    </xdr:to>
    <xdr:sp macro="" textlink="">
      <xdr:nvSpPr>
        <xdr:cNvPr id="73" name="楕円 72"/>
        <xdr:cNvSpPr/>
      </xdr:nvSpPr>
      <xdr:spPr>
        <a:xfrm>
          <a:off x="2857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122555</xdr:rowOff>
    </xdr:from>
    <xdr:to>
      <xdr:col>10</xdr:col>
      <xdr:colOff>165100</xdr:colOff>
      <xdr:row>35</xdr:row>
      <xdr:rowOff>52705</xdr:rowOff>
    </xdr:to>
    <xdr:sp macro="" textlink="">
      <xdr:nvSpPr>
        <xdr:cNvPr id="74" name="楕円 73"/>
        <xdr:cNvSpPr/>
      </xdr:nvSpPr>
      <xdr:spPr>
        <a:xfrm>
          <a:off x="1968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34290</xdr:rowOff>
    </xdr:to>
    <xdr:cxnSp macro="">
      <xdr:nvCxnSpPr>
        <xdr:cNvPr id="75" name="直線コネクタ 74"/>
        <xdr:cNvCxnSpPr/>
      </xdr:nvCxnSpPr>
      <xdr:spPr>
        <a:xfrm>
          <a:off x="2019300" y="6002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77"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78"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79"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101617</xdr:rowOff>
    </xdr:from>
    <xdr:ext cx="405111" cy="259045"/>
    <xdr:sp macro="" textlink="">
      <xdr:nvSpPr>
        <xdr:cNvPr id="80" name="n_2mainValue【道路】&#10;有形固定資産減価償却率"/>
        <xdr:cNvSpPr txBox="1"/>
      </xdr:nvSpPr>
      <xdr:spPr>
        <a:xfrm>
          <a:off x="2705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69232</xdr:rowOff>
    </xdr:from>
    <xdr:ext cx="405111" cy="259045"/>
    <xdr:sp macro="" textlink="">
      <xdr:nvSpPr>
        <xdr:cNvPr id="81" name="n_3mainValue【道路】&#10;有形固定資産減価償却率"/>
        <xdr:cNvSpPr txBox="1"/>
      </xdr:nvSpPr>
      <xdr:spPr>
        <a:xfrm>
          <a:off x="1816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5" name="直線コネクタ 104"/>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6"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07" name="直線コネクタ 106"/>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08"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09" name="直線コネクタ 108"/>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0"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1" name="フローチャート: 判断 110"/>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2" name="フローチャート: 判断 111"/>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3" name="フローチャート: 判断 112"/>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4" name="フローチャート: 判断 113"/>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5" name="フローチャート: 判断 114"/>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97904</xdr:rowOff>
    </xdr:from>
    <xdr:to>
      <xdr:col>46</xdr:col>
      <xdr:colOff>38100</xdr:colOff>
      <xdr:row>40</xdr:row>
      <xdr:rowOff>28054</xdr:rowOff>
    </xdr:to>
    <xdr:sp macro="" textlink="">
      <xdr:nvSpPr>
        <xdr:cNvPr id="121" name="楕円 120"/>
        <xdr:cNvSpPr/>
      </xdr:nvSpPr>
      <xdr:spPr>
        <a:xfrm>
          <a:off x="8699500" y="67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103429</xdr:rowOff>
    </xdr:from>
    <xdr:to>
      <xdr:col>41</xdr:col>
      <xdr:colOff>101600</xdr:colOff>
      <xdr:row>40</xdr:row>
      <xdr:rowOff>33579</xdr:rowOff>
    </xdr:to>
    <xdr:sp macro="" textlink="">
      <xdr:nvSpPr>
        <xdr:cNvPr id="122" name="楕円 121"/>
        <xdr:cNvSpPr/>
      </xdr:nvSpPr>
      <xdr:spPr>
        <a:xfrm>
          <a:off x="7810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148704</xdr:rowOff>
    </xdr:from>
    <xdr:to>
      <xdr:col>45</xdr:col>
      <xdr:colOff>177800</xdr:colOff>
      <xdr:row>39</xdr:row>
      <xdr:rowOff>154229</xdr:rowOff>
    </xdr:to>
    <xdr:cxnSp macro="">
      <xdr:nvCxnSpPr>
        <xdr:cNvPr id="123" name="直線コネクタ 122"/>
        <xdr:cNvCxnSpPr/>
      </xdr:nvCxnSpPr>
      <xdr:spPr>
        <a:xfrm flipV="1">
          <a:off x="7861300" y="683525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24"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25"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26"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27"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44581</xdr:rowOff>
    </xdr:from>
    <xdr:ext cx="534377" cy="259045"/>
    <xdr:sp macro="" textlink="">
      <xdr:nvSpPr>
        <xdr:cNvPr id="128" name="n_2mainValue【道路】&#10;一人当たり延長"/>
        <xdr:cNvSpPr txBox="1"/>
      </xdr:nvSpPr>
      <xdr:spPr>
        <a:xfrm>
          <a:off x="84831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50106</xdr:rowOff>
    </xdr:from>
    <xdr:ext cx="534377" cy="259045"/>
    <xdr:sp macro="" textlink="">
      <xdr:nvSpPr>
        <xdr:cNvPr id="129" name="n_3mainValue【道路】&#10;一人当たり延長"/>
        <xdr:cNvSpPr txBox="1"/>
      </xdr:nvSpPr>
      <xdr:spPr>
        <a:xfrm>
          <a:off x="7594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54" name="直線コネクタ 15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5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56" name="直線コネクタ 15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8" name="直線コネクタ 15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5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0" name="フローチャート: 判断 15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1" name="フローチャート: 判断 16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62" name="フローチャート: 判断 16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63" name="フローチャート: 判断 16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64" name="フローチャート: 判断 16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57785</xdr:rowOff>
    </xdr:from>
    <xdr:to>
      <xdr:col>15</xdr:col>
      <xdr:colOff>101600</xdr:colOff>
      <xdr:row>60</xdr:row>
      <xdr:rowOff>159385</xdr:rowOff>
    </xdr:to>
    <xdr:sp macro="" textlink="">
      <xdr:nvSpPr>
        <xdr:cNvPr id="170" name="楕円 16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71" name="楕円 170"/>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108585</xdr:rowOff>
    </xdr:to>
    <xdr:cxnSp macro="">
      <xdr:nvCxnSpPr>
        <xdr:cNvPr id="172" name="直線コネクタ 171"/>
        <xdr:cNvCxnSpPr/>
      </xdr:nvCxnSpPr>
      <xdr:spPr>
        <a:xfrm>
          <a:off x="2019300" y="10367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73"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74"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75"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76"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7" name="n_2main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78" name="n_3mainValue【橋りょう・トンネ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2" name="テキスト ボックス 19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4" name="テキスト ボックス 19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6" name="テキスト ボックス 19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00" name="直線コネクタ 199"/>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01"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02" name="直線コネクタ 201"/>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03"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04" name="直線コネクタ 203"/>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05"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06" name="フローチャート: 判断 205"/>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07" name="フローチャート: 判断 206"/>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08" name="フローチャート: 判断 207"/>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09" name="フローチャート: 判断 208"/>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10" name="フローチャート: 判断 209"/>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90029</xdr:rowOff>
    </xdr:from>
    <xdr:to>
      <xdr:col>46</xdr:col>
      <xdr:colOff>38100</xdr:colOff>
      <xdr:row>57</xdr:row>
      <xdr:rowOff>20179</xdr:rowOff>
    </xdr:to>
    <xdr:sp macro="" textlink="">
      <xdr:nvSpPr>
        <xdr:cNvPr id="216" name="楕円 215"/>
        <xdr:cNvSpPr/>
      </xdr:nvSpPr>
      <xdr:spPr>
        <a:xfrm>
          <a:off x="8699500" y="9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101054</xdr:rowOff>
    </xdr:from>
    <xdr:to>
      <xdr:col>41</xdr:col>
      <xdr:colOff>101600</xdr:colOff>
      <xdr:row>57</xdr:row>
      <xdr:rowOff>31204</xdr:rowOff>
    </xdr:to>
    <xdr:sp macro="" textlink="">
      <xdr:nvSpPr>
        <xdr:cNvPr id="217" name="楕円 216"/>
        <xdr:cNvSpPr/>
      </xdr:nvSpPr>
      <xdr:spPr>
        <a:xfrm>
          <a:off x="7810500" y="97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140829</xdr:rowOff>
    </xdr:from>
    <xdr:to>
      <xdr:col>45</xdr:col>
      <xdr:colOff>177800</xdr:colOff>
      <xdr:row>56</xdr:row>
      <xdr:rowOff>151854</xdr:rowOff>
    </xdr:to>
    <xdr:cxnSp macro="">
      <xdr:nvCxnSpPr>
        <xdr:cNvPr id="218" name="直線コネクタ 217"/>
        <xdr:cNvCxnSpPr/>
      </xdr:nvCxnSpPr>
      <xdr:spPr>
        <a:xfrm flipV="1">
          <a:off x="7861300" y="974202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19"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20"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21"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22"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36706</xdr:rowOff>
    </xdr:from>
    <xdr:ext cx="599010" cy="259045"/>
    <xdr:sp macro="" textlink="">
      <xdr:nvSpPr>
        <xdr:cNvPr id="223" name="n_2mainValue【橋りょう・トンネル】&#10;一人当たり有形固定資産（償却資産）額"/>
        <xdr:cNvSpPr txBox="1"/>
      </xdr:nvSpPr>
      <xdr:spPr>
        <a:xfrm>
          <a:off x="8450795" y="94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47731</xdr:rowOff>
    </xdr:from>
    <xdr:ext cx="599010" cy="259045"/>
    <xdr:sp macro="" textlink="">
      <xdr:nvSpPr>
        <xdr:cNvPr id="224" name="n_3mainValue【橋りょう・トンネル】&#10;一人当たり有形固定資産（償却資産）額"/>
        <xdr:cNvSpPr txBox="1"/>
      </xdr:nvSpPr>
      <xdr:spPr>
        <a:xfrm>
          <a:off x="7561795" y="947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50" name="直線コネクタ 249"/>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2" name="直線コネクタ 25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53"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54" name="直線コネクタ 253"/>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5"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6" name="フローチャート: 判断 255"/>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57" name="フローチャート: 判断 256"/>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58" name="フローチャート: 判断 257"/>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59" name="フローチャート: 判断 25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60" name="フローチャート: 判断 259"/>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72208</xdr:rowOff>
    </xdr:from>
    <xdr:to>
      <xdr:col>15</xdr:col>
      <xdr:colOff>101600</xdr:colOff>
      <xdr:row>82</xdr:row>
      <xdr:rowOff>2358</xdr:rowOff>
    </xdr:to>
    <xdr:sp macro="" textlink="">
      <xdr:nvSpPr>
        <xdr:cNvPr id="266" name="楕円 265"/>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39551</xdr:rowOff>
    </xdr:from>
    <xdr:to>
      <xdr:col>10</xdr:col>
      <xdr:colOff>165100</xdr:colOff>
      <xdr:row>81</xdr:row>
      <xdr:rowOff>141151</xdr:rowOff>
    </xdr:to>
    <xdr:sp macro="" textlink="">
      <xdr:nvSpPr>
        <xdr:cNvPr id="267" name="楕円 266"/>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123008</xdr:rowOff>
    </xdr:to>
    <xdr:cxnSp macro="">
      <xdr:nvCxnSpPr>
        <xdr:cNvPr id="268" name="直線コネクタ 267"/>
        <xdr:cNvCxnSpPr/>
      </xdr:nvCxnSpPr>
      <xdr:spPr>
        <a:xfrm>
          <a:off x="2019300" y="1397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69"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70"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71"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72"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18885</xdr:rowOff>
    </xdr:from>
    <xdr:ext cx="405111" cy="259045"/>
    <xdr:sp macro="" textlink="">
      <xdr:nvSpPr>
        <xdr:cNvPr id="273" name="n_2mainValue【公営住宅】&#10;有形固定資産減価償却率"/>
        <xdr:cNvSpPr txBox="1"/>
      </xdr:nvSpPr>
      <xdr:spPr>
        <a:xfrm>
          <a:off x="2705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274" name="n_3mainValue【公営住宅】&#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296" name="直線コネクタ 295"/>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297"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298" name="直線コネクタ 297"/>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299"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00" name="直線コネクタ 299"/>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01"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02" name="フローチャート: 判断 301"/>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03" name="フローチャート: 判断 302"/>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04" name="フローチャート: 判断 303"/>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05" name="フローチャート: 判断 304"/>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06" name="フローチャート: 判断 305"/>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166979</xdr:rowOff>
    </xdr:from>
    <xdr:to>
      <xdr:col>46</xdr:col>
      <xdr:colOff>38100</xdr:colOff>
      <xdr:row>81</xdr:row>
      <xdr:rowOff>97129</xdr:rowOff>
    </xdr:to>
    <xdr:sp macro="" textlink="">
      <xdr:nvSpPr>
        <xdr:cNvPr id="312" name="楕円 311"/>
        <xdr:cNvSpPr/>
      </xdr:nvSpPr>
      <xdr:spPr>
        <a:xfrm>
          <a:off x="8699500" y="138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27533</xdr:rowOff>
    </xdr:from>
    <xdr:to>
      <xdr:col>41</xdr:col>
      <xdr:colOff>101600</xdr:colOff>
      <xdr:row>81</xdr:row>
      <xdr:rowOff>129133</xdr:rowOff>
    </xdr:to>
    <xdr:sp macro="" textlink="">
      <xdr:nvSpPr>
        <xdr:cNvPr id="313" name="楕円 312"/>
        <xdr:cNvSpPr/>
      </xdr:nvSpPr>
      <xdr:spPr>
        <a:xfrm>
          <a:off x="7810500" y="139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46329</xdr:rowOff>
    </xdr:from>
    <xdr:to>
      <xdr:col>45</xdr:col>
      <xdr:colOff>177800</xdr:colOff>
      <xdr:row>81</xdr:row>
      <xdr:rowOff>78333</xdr:rowOff>
    </xdr:to>
    <xdr:cxnSp macro="">
      <xdr:nvCxnSpPr>
        <xdr:cNvPr id="314" name="直線コネクタ 313"/>
        <xdr:cNvCxnSpPr/>
      </xdr:nvCxnSpPr>
      <xdr:spPr>
        <a:xfrm flipV="1">
          <a:off x="7861300" y="1393377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15"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16"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17"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18"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113656</xdr:rowOff>
    </xdr:from>
    <xdr:ext cx="469744" cy="259045"/>
    <xdr:sp macro="" textlink="">
      <xdr:nvSpPr>
        <xdr:cNvPr id="319" name="n_2mainValue【公営住宅】&#10;一人当たり面積"/>
        <xdr:cNvSpPr txBox="1"/>
      </xdr:nvSpPr>
      <xdr:spPr>
        <a:xfrm>
          <a:off x="8515427" y="1365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145660</xdr:rowOff>
    </xdr:from>
    <xdr:ext cx="469744" cy="259045"/>
    <xdr:sp macro="" textlink="">
      <xdr:nvSpPr>
        <xdr:cNvPr id="320" name="n_3mainValue【公営住宅】&#10;一人当たり面積"/>
        <xdr:cNvSpPr txBox="1"/>
      </xdr:nvSpPr>
      <xdr:spPr>
        <a:xfrm>
          <a:off x="7626427" y="136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61" name="直線コネクタ 36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6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63" name="直線コネクタ 36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6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65" name="直線コネクタ 36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66"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67" name="フローチャート: 判断 36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68" name="フローチャート: 判断 36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69" name="フローチャート: 判断 36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70" name="フローチャート: 判断 36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71" name="フローチャート: 判断 37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13970</xdr:rowOff>
    </xdr:from>
    <xdr:to>
      <xdr:col>76</xdr:col>
      <xdr:colOff>165100</xdr:colOff>
      <xdr:row>39</xdr:row>
      <xdr:rowOff>115570</xdr:rowOff>
    </xdr:to>
    <xdr:sp macro="" textlink="">
      <xdr:nvSpPr>
        <xdr:cNvPr id="377" name="楕円 376"/>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164465</xdr:rowOff>
    </xdr:from>
    <xdr:to>
      <xdr:col>72</xdr:col>
      <xdr:colOff>38100</xdr:colOff>
      <xdr:row>39</xdr:row>
      <xdr:rowOff>94615</xdr:rowOff>
    </xdr:to>
    <xdr:sp macro="" textlink="">
      <xdr:nvSpPr>
        <xdr:cNvPr id="378" name="楕円 377"/>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64770</xdr:rowOff>
    </xdr:to>
    <xdr:cxnSp macro="">
      <xdr:nvCxnSpPr>
        <xdr:cNvPr id="379" name="直線コネクタ 378"/>
        <xdr:cNvCxnSpPr/>
      </xdr:nvCxnSpPr>
      <xdr:spPr>
        <a:xfrm>
          <a:off x="13703300" y="67303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8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8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8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8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384" name="n_2mainValue【認定こども園・幼稚園・保育所】&#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385" name="n_3mainValue【認定こども園・幼稚園・保育所】&#10;有形固定資産減価償却率"/>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9" name="テキスト ボックス 3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1" name="テキスト ボックス 4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3" name="テキスト ボックス 4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07" name="直線コネクタ 406"/>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08"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09" name="直線コネクタ 408"/>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10"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11" name="直線コネクタ 410"/>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12"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13" name="フローチャート: 判断 412"/>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14" name="フローチャート: 判断 413"/>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15" name="フローチャート: 判断 414"/>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16" name="フローチャート: 判断 415"/>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17" name="フローチャート: 判断 416"/>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59690</xdr:rowOff>
    </xdr:from>
    <xdr:to>
      <xdr:col>107</xdr:col>
      <xdr:colOff>101600</xdr:colOff>
      <xdr:row>39</xdr:row>
      <xdr:rowOff>161290</xdr:rowOff>
    </xdr:to>
    <xdr:sp macro="" textlink="">
      <xdr:nvSpPr>
        <xdr:cNvPr id="423" name="楕円 422"/>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24" name="楕円 423"/>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115062</xdr:rowOff>
    </xdr:to>
    <xdr:cxnSp macro="">
      <xdr:nvCxnSpPr>
        <xdr:cNvPr id="425" name="直線コネクタ 424"/>
        <xdr:cNvCxnSpPr/>
      </xdr:nvCxnSpPr>
      <xdr:spPr>
        <a:xfrm flipV="1">
          <a:off x="19545300" y="6797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2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2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2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2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30"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156989</xdr:rowOff>
    </xdr:from>
    <xdr:ext cx="469744" cy="259045"/>
    <xdr:sp macro="" textlink="">
      <xdr:nvSpPr>
        <xdr:cNvPr id="431" name="n_3mainValue【認定こども園・幼稚園・保育所】&#10;一人当たり面積"/>
        <xdr:cNvSpPr txBox="1"/>
      </xdr:nvSpPr>
      <xdr:spPr>
        <a:xfrm>
          <a:off x="19310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2" name="テキスト ボックス 44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58" name="直線コネクタ 45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5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60" name="直線コネクタ 45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6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62" name="直線コネクタ 46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63"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64" name="フローチャート: 判断 46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65" name="フローチャート: 判断 46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66" name="フローチャート: 判断 46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67" name="フローチャート: 判断 46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68" name="フローチャート: 判断 46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19413</xdr:rowOff>
    </xdr:from>
    <xdr:to>
      <xdr:col>76</xdr:col>
      <xdr:colOff>165100</xdr:colOff>
      <xdr:row>61</xdr:row>
      <xdr:rowOff>121013</xdr:rowOff>
    </xdr:to>
    <xdr:sp macro="" textlink="">
      <xdr:nvSpPr>
        <xdr:cNvPr id="474" name="楕円 473"/>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151674</xdr:rowOff>
    </xdr:from>
    <xdr:to>
      <xdr:col>72</xdr:col>
      <xdr:colOff>38100</xdr:colOff>
      <xdr:row>61</xdr:row>
      <xdr:rowOff>81824</xdr:rowOff>
    </xdr:to>
    <xdr:sp macro="" textlink="">
      <xdr:nvSpPr>
        <xdr:cNvPr id="475" name="楕円 474"/>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70213</xdr:rowOff>
    </xdr:to>
    <xdr:cxnSp macro="">
      <xdr:nvCxnSpPr>
        <xdr:cNvPr id="476" name="直線コネクタ 475"/>
        <xdr:cNvCxnSpPr/>
      </xdr:nvCxnSpPr>
      <xdr:spPr>
        <a:xfrm>
          <a:off x="13703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7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78"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79"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80"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481"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482"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3" name="直線コネクタ 4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4" name="テキスト ボックス 4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5" name="直線コネクタ 4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6" name="テキスト ボックス 4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7" name="直線コネクタ 4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8" name="テキスト ボックス 49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9" name="直線コネクタ 4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0" name="テキスト ボックス 49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1" name="直線コネクタ 5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2" name="テキスト ボックス 50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4" name="テキスト ボックス 5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06" name="直線コネクタ 50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0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08" name="直線コネクタ 50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0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10" name="直線コネクタ 50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1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12" name="フローチャート: 判断 51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13" name="フローチャート: 判断 51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14" name="フローチャート: 判断 51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15" name="フローチャート: 判断 51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16" name="フローチャート: 判断 51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40563</xdr:rowOff>
    </xdr:from>
    <xdr:to>
      <xdr:col>107</xdr:col>
      <xdr:colOff>101600</xdr:colOff>
      <xdr:row>63</xdr:row>
      <xdr:rowOff>142163</xdr:rowOff>
    </xdr:to>
    <xdr:sp macro="" textlink="">
      <xdr:nvSpPr>
        <xdr:cNvPr id="522" name="楕円 521"/>
        <xdr:cNvSpPr/>
      </xdr:nvSpPr>
      <xdr:spPr>
        <a:xfrm>
          <a:off x="20383500" y="108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52146</xdr:rowOff>
    </xdr:from>
    <xdr:to>
      <xdr:col>102</xdr:col>
      <xdr:colOff>165100</xdr:colOff>
      <xdr:row>63</xdr:row>
      <xdr:rowOff>153746</xdr:rowOff>
    </xdr:to>
    <xdr:sp macro="" textlink="">
      <xdr:nvSpPr>
        <xdr:cNvPr id="523" name="楕円 522"/>
        <xdr:cNvSpPr/>
      </xdr:nvSpPr>
      <xdr:spPr>
        <a:xfrm>
          <a:off x="19494500" y="108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91363</xdr:rowOff>
    </xdr:from>
    <xdr:to>
      <xdr:col>107</xdr:col>
      <xdr:colOff>50800</xdr:colOff>
      <xdr:row>63</xdr:row>
      <xdr:rowOff>102946</xdr:rowOff>
    </xdr:to>
    <xdr:cxnSp macro="">
      <xdr:nvCxnSpPr>
        <xdr:cNvPr id="524" name="直線コネクタ 523"/>
        <xdr:cNvCxnSpPr/>
      </xdr:nvCxnSpPr>
      <xdr:spPr>
        <a:xfrm flipV="1">
          <a:off x="19545300" y="1089271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2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526"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527"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2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158690</xdr:rowOff>
    </xdr:from>
    <xdr:ext cx="469744" cy="259045"/>
    <xdr:sp macro="" textlink="">
      <xdr:nvSpPr>
        <xdr:cNvPr id="529" name="n_2mainValue【学校施設】&#10;一人当たり面積"/>
        <xdr:cNvSpPr txBox="1"/>
      </xdr:nvSpPr>
      <xdr:spPr>
        <a:xfrm>
          <a:off x="20199427" y="1061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170273</xdr:rowOff>
    </xdr:from>
    <xdr:ext cx="469744" cy="259045"/>
    <xdr:sp macro="" textlink="">
      <xdr:nvSpPr>
        <xdr:cNvPr id="530" name="n_3mainValue【学校施設】&#10;一人当たり面積"/>
        <xdr:cNvSpPr txBox="1"/>
      </xdr:nvSpPr>
      <xdr:spPr>
        <a:xfrm>
          <a:off x="19310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55" name="直線コネクタ 55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9" name="直線コネクタ 55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1" name="フローチャート: 判断 56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62" name="フローチャート: 判断 56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63" name="フローチャート: 判断 56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64" name="フローチャート: 判断 56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65" name="フローチャート: 判断 56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63500</xdr:rowOff>
    </xdr:from>
    <xdr:to>
      <xdr:col>76</xdr:col>
      <xdr:colOff>165100</xdr:colOff>
      <xdr:row>80</xdr:row>
      <xdr:rowOff>165100</xdr:rowOff>
    </xdr:to>
    <xdr:sp macro="" textlink="">
      <xdr:nvSpPr>
        <xdr:cNvPr id="571" name="楕円 570"/>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72" name="楕円 571"/>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83</xdr:row>
      <xdr:rowOff>15239</xdr:rowOff>
    </xdr:to>
    <xdr:cxnSp macro="">
      <xdr:nvCxnSpPr>
        <xdr:cNvPr id="573" name="直線コネクタ 572"/>
        <xdr:cNvCxnSpPr/>
      </xdr:nvCxnSpPr>
      <xdr:spPr>
        <a:xfrm flipV="1">
          <a:off x="13703300" y="1383030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74"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75"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76"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77"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578" name="n_2mainValue【児童館】&#10;有形固定資産減価償却率"/>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9" name="n_3mainValue【児童館】&#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3" name="直線コネクタ 6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5" name="直線コネクタ 6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7" name="直線コネクタ 6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8"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09" name="フローチャート: 判断 608"/>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0" name="フローチャート: 判断 6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1" name="フローチャート: 判断 6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2" name="フローチャート: 判断 611"/>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3" name="フローチャート: 判断 612"/>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158750</xdr:rowOff>
    </xdr:from>
    <xdr:to>
      <xdr:col>107</xdr:col>
      <xdr:colOff>101600</xdr:colOff>
      <xdr:row>84</xdr:row>
      <xdr:rowOff>88900</xdr:rowOff>
    </xdr:to>
    <xdr:sp macro="" textlink="">
      <xdr:nvSpPr>
        <xdr:cNvPr id="619" name="楕円 61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20" name="楕円 619"/>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133350</xdr:rowOff>
    </xdr:to>
    <xdr:cxnSp macro="">
      <xdr:nvCxnSpPr>
        <xdr:cNvPr id="621" name="直線コネクタ 620"/>
        <xdr:cNvCxnSpPr/>
      </xdr:nvCxnSpPr>
      <xdr:spPr>
        <a:xfrm flipV="1">
          <a:off x="19545300" y="14439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24"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25"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6"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27"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52" name="直線コネクタ 65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5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54" name="直線コネクタ 65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5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56" name="直線コネクタ 65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5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58" name="フローチャート: 判断 65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59" name="フローチャート: 判断 65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0" name="フローチャート: 判断 65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61" name="フローチャート: 判断 66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62" name="フローチャート: 判断 66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101600</xdr:rowOff>
    </xdr:from>
    <xdr:to>
      <xdr:col>76</xdr:col>
      <xdr:colOff>165100</xdr:colOff>
      <xdr:row>109</xdr:row>
      <xdr:rowOff>31750</xdr:rowOff>
    </xdr:to>
    <xdr:sp macro="" textlink="">
      <xdr:nvSpPr>
        <xdr:cNvPr id="668" name="楕円 667"/>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69" name="楕円 668"/>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70" name="直線コネクタ 669"/>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71"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72"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73"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74"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75"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76"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98" name="直線コネクタ 697"/>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9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00" name="直線コネクタ 69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01"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02" name="直線コネクタ 701"/>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03"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04" name="フローチャート: 判断 703"/>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05" name="フローチャート: 判断 70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06" name="フローチャート: 判断 705"/>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07" name="フローチャート: 判断 706"/>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08" name="フローチャート: 判断 707"/>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20828</xdr:rowOff>
    </xdr:from>
    <xdr:to>
      <xdr:col>107</xdr:col>
      <xdr:colOff>101600</xdr:colOff>
      <xdr:row>108</xdr:row>
      <xdr:rowOff>122428</xdr:rowOff>
    </xdr:to>
    <xdr:sp macro="" textlink="">
      <xdr:nvSpPr>
        <xdr:cNvPr id="714" name="楕円 713"/>
        <xdr:cNvSpPr/>
      </xdr:nvSpPr>
      <xdr:spPr>
        <a:xfrm>
          <a:off x="20383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20828</xdr:rowOff>
    </xdr:from>
    <xdr:to>
      <xdr:col>102</xdr:col>
      <xdr:colOff>165100</xdr:colOff>
      <xdr:row>108</xdr:row>
      <xdr:rowOff>122428</xdr:rowOff>
    </xdr:to>
    <xdr:sp macro="" textlink="">
      <xdr:nvSpPr>
        <xdr:cNvPr id="715" name="楕円 714"/>
        <xdr:cNvSpPr/>
      </xdr:nvSpPr>
      <xdr:spPr>
        <a:xfrm>
          <a:off x="19494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71628</xdr:rowOff>
    </xdr:from>
    <xdr:to>
      <xdr:col>107</xdr:col>
      <xdr:colOff>50800</xdr:colOff>
      <xdr:row>108</xdr:row>
      <xdr:rowOff>71628</xdr:rowOff>
    </xdr:to>
    <xdr:cxnSp macro="">
      <xdr:nvCxnSpPr>
        <xdr:cNvPr id="716" name="直線コネクタ 715"/>
        <xdr:cNvCxnSpPr/>
      </xdr:nvCxnSpPr>
      <xdr:spPr>
        <a:xfrm>
          <a:off x="19545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1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18"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19"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20"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113555</xdr:rowOff>
    </xdr:from>
    <xdr:ext cx="469744" cy="259045"/>
    <xdr:sp macro="" textlink="">
      <xdr:nvSpPr>
        <xdr:cNvPr id="721" name="n_2mainValue【公民館】&#10;一人当たり面積"/>
        <xdr:cNvSpPr txBox="1"/>
      </xdr:nvSpPr>
      <xdr:spPr>
        <a:xfrm>
          <a:off x="20199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722" name="n_3mainValue【公民館】&#10;一人当たり面積"/>
        <xdr:cNvSpPr txBox="1"/>
      </xdr:nvSpPr>
      <xdr:spPr>
        <a:xfrm>
          <a:off x="19310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74386</xdr:rowOff>
    </xdr:from>
    <xdr:to>
      <xdr:col>15</xdr:col>
      <xdr:colOff>101600</xdr:colOff>
      <xdr:row>35</xdr:row>
      <xdr:rowOff>4536</xdr:rowOff>
    </xdr:to>
    <xdr:sp macro="" textlink="">
      <xdr:nvSpPr>
        <xdr:cNvPr id="74" name="楕円 73"/>
        <xdr:cNvSpPr/>
      </xdr:nvSpPr>
      <xdr:spPr>
        <a:xfrm>
          <a:off x="2857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41728</xdr:rowOff>
    </xdr:from>
    <xdr:to>
      <xdr:col>10</xdr:col>
      <xdr:colOff>165100</xdr:colOff>
      <xdr:row>34</xdr:row>
      <xdr:rowOff>143328</xdr:rowOff>
    </xdr:to>
    <xdr:sp macro="" textlink="">
      <xdr:nvSpPr>
        <xdr:cNvPr id="75" name="楕円 74"/>
        <xdr:cNvSpPr/>
      </xdr:nvSpPr>
      <xdr:spPr>
        <a:xfrm>
          <a:off x="1968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76" name="直線コネクタ 75"/>
        <xdr:cNvCxnSpPr/>
      </xdr:nvCxnSpPr>
      <xdr:spPr>
        <a:xfrm>
          <a:off x="2019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77"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78"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79"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0"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1" name="n_2mainValue【図書館】&#10;有形固定資産減価償却率"/>
        <xdr:cNvSpPr txBox="1"/>
      </xdr:nvSpPr>
      <xdr:spPr>
        <a:xfrm>
          <a:off x="2705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82" name="n_3mainValue【図書館】&#10;有形固定資産減価償却率"/>
        <xdr:cNvSpPr txBox="1"/>
      </xdr:nvSpPr>
      <xdr:spPr>
        <a:xfrm>
          <a:off x="1816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06" name="直線コネクタ 105"/>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09"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0" name="直線コネクタ 109"/>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5" name="フローチャート: 判断 114"/>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57150</xdr:rowOff>
    </xdr:from>
    <xdr:to>
      <xdr:col>46</xdr:col>
      <xdr:colOff>38100</xdr:colOff>
      <xdr:row>35</xdr:row>
      <xdr:rowOff>158750</xdr:rowOff>
    </xdr:to>
    <xdr:sp macro="" textlink="">
      <xdr:nvSpPr>
        <xdr:cNvPr id="122" name="楕円 121"/>
        <xdr:cNvSpPr/>
      </xdr:nvSpPr>
      <xdr:spPr>
        <a:xfrm>
          <a:off x="8699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69850</xdr:rowOff>
    </xdr:from>
    <xdr:to>
      <xdr:col>41</xdr:col>
      <xdr:colOff>101600</xdr:colOff>
      <xdr:row>36</xdr:row>
      <xdr:rowOff>0</xdr:rowOff>
    </xdr:to>
    <xdr:sp macro="" textlink="">
      <xdr:nvSpPr>
        <xdr:cNvPr id="123" name="楕円 122"/>
        <xdr:cNvSpPr/>
      </xdr:nvSpPr>
      <xdr:spPr>
        <a:xfrm>
          <a:off x="7810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107950</xdr:rowOff>
    </xdr:from>
    <xdr:to>
      <xdr:col>45</xdr:col>
      <xdr:colOff>177800</xdr:colOff>
      <xdr:row>35</xdr:row>
      <xdr:rowOff>120650</xdr:rowOff>
    </xdr:to>
    <xdr:cxnSp macro="">
      <xdr:nvCxnSpPr>
        <xdr:cNvPr id="124" name="直線コネクタ 123"/>
        <xdr:cNvCxnSpPr/>
      </xdr:nvCxnSpPr>
      <xdr:spPr>
        <a:xfrm flipV="1">
          <a:off x="7861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7"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28"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3827</xdr:rowOff>
    </xdr:from>
    <xdr:ext cx="469744" cy="259045"/>
    <xdr:sp macro="" textlink="">
      <xdr:nvSpPr>
        <xdr:cNvPr id="129" name="n_2mainValue【図書館】&#10;一人当たり面積"/>
        <xdr:cNvSpPr txBox="1"/>
      </xdr:nvSpPr>
      <xdr:spPr>
        <a:xfrm>
          <a:off x="8515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16527</xdr:rowOff>
    </xdr:from>
    <xdr:ext cx="469744" cy="259045"/>
    <xdr:sp macro="" textlink="">
      <xdr:nvSpPr>
        <xdr:cNvPr id="130" name="n_3mainValue【図書館】&#10;一人当たり面積"/>
        <xdr:cNvSpPr txBox="1"/>
      </xdr:nvSpPr>
      <xdr:spPr>
        <a:xfrm>
          <a:off x="7626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56" name="直線コネクタ 15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5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0" name="直線コネクタ 15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61"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2" name="フローチャート: 判断 16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63" name="フローチャート: 判断 16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64" name="フローチャート: 判断 16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65" name="フローチャート: 判断 16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66" name="フローチャート: 判断 16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87993</xdr:rowOff>
    </xdr:from>
    <xdr:to>
      <xdr:col>15</xdr:col>
      <xdr:colOff>101600</xdr:colOff>
      <xdr:row>63</xdr:row>
      <xdr:rowOff>18143</xdr:rowOff>
    </xdr:to>
    <xdr:sp macro="" textlink="">
      <xdr:nvSpPr>
        <xdr:cNvPr id="172" name="楕円 171"/>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50437</xdr:rowOff>
    </xdr:from>
    <xdr:to>
      <xdr:col>10</xdr:col>
      <xdr:colOff>165100</xdr:colOff>
      <xdr:row>62</xdr:row>
      <xdr:rowOff>152037</xdr:rowOff>
    </xdr:to>
    <xdr:sp macro="" textlink="">
      <xdr:nvSpPr>
        <xdr:cNvPr id="173" name="楕円 172"/>
        <xdr:cNvSpPr/>
      </xdr:nvSpPr>
      <xdr:spPr>
        <a:xfrm>
          <a:off x="1968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101237</xdr:rowOff>
    </xdr:from>
    <xdr:to>
      <xdr:col>15</xdr:col>
      <xdr:colOff>50800</xdr:colOff>
      <xdr:row>62</xdr:row>
      <xdr:rowOff>138793</xdr:rowOff>
    </xdr:to>
    <xdr:cxnSp macro="">
      <xdr:nvCxnSpPr>
        <xdr:cNvPr id="174" name="直線コネクタ 173"/>
        <xdr:cNvCxnSpPr/>
      </xdr:nvCxnSpPr>
      <xdr:spPr>
        <a:xfrm>
          <a:off x="2019300" y="107311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75"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76"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7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78"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179" name="n_2mainValue【体育館・プール】&#10;有形固定資産減価償却率"/>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143164</xdr:rowOff>
    </xdr:from>
    <xdr:ext cx="405111" cy="259045"/>
    <xdr:sp macro="" textlink="">
      <xdr:nvSpPr>
        <xdr:cNvPr id="180" name="n_3mainValue【体育館・プール】&#10;有形固定資産減価償却率"/>
        <xdr:cNvSpPr txBox="1"/>
      </xdr:nvSpPr>
      <xdr:spPr>
        <a:xfrm>
          <a:off x="1816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04" name="直線コネクタ 203"/>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5"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6" name="直線コネクタ 205"/>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07"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08" name="直線コネクタ 207"/>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09"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10" name="フローチャート: 判断 209"/>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11" name="フローチャート: 判断 210"/>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12" name="フローチャート: 判断 211"/>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13" name="フローチャート: 判断 212"/>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14" name="フローチャート: 判断 213"/>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145415</xdr:rowOff>
    </xdr:from>
    <xdr:to>
      <xdr:col>46</xdr:col>
      <xdr:colOff>38100</xdr:colOff>
      <xdr:row>62</xdr:row>
      <xdr:rowOff>75565</xdr:rowOff>
    </xdr:to>
    <xdr:sp macro="" textlink="">
      <xdr:nvSpPr>
        <xdr:cNvPr id="220" name="楕円 219"/>
        <xdr:cNvSpPr/>
      </xdr:nvSpPr>
      <xdr:spPr>
        <a:xfrm>
          <a:off x="8699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151130</xdr:rowOff>
    </xdr:from>
    <xdr:to>
      <xdr:col>41</xdr:col>
      <xdr:colOff>101600</xdr:colOff>
      <xdr:row>62</xdr:row>
      <xdr:rowOff>81280</xdr:rowOff>
    </xdr:to>
    <xdr:sp macro="" textlink="">
      <xdr:nvSpPr>
        <xdr:cNvPr id="221" name="楕円 220"/>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24765</xdr:rowOff>
    </xdr:from>
    <xdr:to>
      <xdr:col>45</xdr:col>
      <xdr:colOff>177800</xdr:colOff>
      <xdr:row>62</xdr:row>
      <xdr:rowOff>30480</xdr:rowOff>
    </xdr:to>
    <xdr:cxnSp macro="">
      <xdr:nvCxnSpPr>
        <xdr:cNvPr id="222" name="直線コネクタ 221"/>
        <xdr:cNvCxnSpPr/>
      </xdr:nvCxnSpPr>
      <xdr:spPr>
        <a:xfrm flipV="1">
          <a:off x="7861300" y="10654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23"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24"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25"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26"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66692</xdr:rowOff>
    </xdr:from>
    <xdr:ext cx="469744" cy="259045"/>
    <xdr:sp macro="" textlink="">
      <xdr:nvSpPr>
        <xdr:cNvPr id="227" name="n_2mainValue【体育館・プール】&#10;一人当たり面積"/>
        <xdr:cNvSpPr txBox="1"/>
      </xdr:nvSpPr>
      <xdr:spPr>
        <a:xfrm>
          <a:off x="85154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72407</xdr:rowOff>
    </xdr:from>
    <xdr:ext cx="469744" cy="259045"/>
    <xdr:sp macro="" textlink="">
      <xdr:nvSpPr>
        <xdr:cNvPr id="228" name="n_3mainValue【体育館・プール】&#10;一人当たり面積"/>
        <xdr:cNvSpPr txBox="1"/>
      </xdr:nvSpPr>
      <xdr:spPr>
        <a:xfrm>
          <a:off x="7626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53" name="直線コネクタ 25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5" name="直線コネクタ 25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5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57" name="直線コネクタ 25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58"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59" name="フローチャート: 判断 25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60" name="フローチャート: 判断 25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1" name="フローチャート: 判断 26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62" name="フローチャート: 判断 26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63" name="フローチャート: 判断 26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84455</xdr:rowOff>
    </xdr:from>
    <xdr:to>
      <xdr:col>15</xdr:col>
      <xdr:colOff>101600</xdr:colOff>
      <xdr:row>82</xdr:row>
      <xdr:rowOff>14605</xdr:rowOff>
    </xdr:to>
    <xdr:sp macro="" textlink="">
      <xdr:nvSpPr>
        <xdr:cNvPr id="269" name="楕円 268"/>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70" name="楕円 269"/>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135255</xdr:rowOff>
    </xdr:to>
    <xdr:cxnSp macro="">
      <xdr:nvCxnSpPr>
        <xdr:cNvPr id="271" name="直線コネクタ 270"/>
        <xdr:cNvCxnSpPr/>
      </xdr:nvCxnSpPr>
      <xdr:spPr>
        <a:xfrm>
          <a:off x="2019300" y="13976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72"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3"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74"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75"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mainValue【福祉施設】&#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277" name="n_3mainValue【福祉施設】&#10;有形固定資産減価償却率"/>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99" name="直線コネクタ 298"/>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1" name="直線コネクタ 30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02"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03" name="直線コネクタ 302"/>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04"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5" name="フローチャート: 判断 304"/>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06" name="フローチャート: 判断 305"/>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07" name="フローチャート: 判断 306"/>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08" name="フローチャート: 判断 307"/>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09" name="フローチャート: 判断 308"/>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315" name="楕円 314"/>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16" name="楕円 315"/>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81535</xdr:rowOff>
    </xdr:to>
    <xdr:cxnSp macro="">
      <xdr:nvCxnSpPr>
        <xdr:cNvPr id="317" name="直線コネクタ 316"/>
        <xdr:cNvCxnSpPr/>
      </xdr:nvCxnSpPr>
      <xdr:spPr>
        <a:xfrm flipV="1">
          <a:off x="7861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18"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19"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20"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21"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2"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23" name="n_3mainValue【福祉施設】&#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4" name="テキスト ボックス 33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6" name="テキスト ボックス 33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6" name="テキスト ボックス 34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49" name="直線コネクタ 34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5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51" name="直線コネクタ 35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5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53" name="直線コネクタ 35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54"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55" name="フローチャート: 判断 35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56" name="フローチャート: 判断 35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57" name="フローチャート: 判断 35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59" name="フローチャート: 判断 35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41729</xdr:rowOff>
    </xdr:from>
    <xdr:to>
      <xdr:col>15</xdr:col>
      <xdr:colOff>101600</xdr:colOff>
      <xdr:row>102</xdr:row>
      <xdr:rowOff>143329</xdr:rowOff>
    </xdr:to>
    <xdr:sp macro="" textlink="">
      <xdr:nvSpPr>
        <xdr:cNvPr id="365" name="楕円 364"/>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9071</xdr:rowOff>
    </xdr:from>
    <xdr:to>
      <xdr:col>10</xdr:col>
      <xdr:colOff>165100</xdr:colOff>
      <xdr:row>102</xdr:row>
      <xdr:rowOff>110671</xdr:rowOff>
    </xdr:to>
    <xdr:sp macro="" textlink="">
      <xdr:nvSpPr>
        <xdr:cNvPr id="366" name="楕円 365"/>
        <xdr:cNvSpPr/>
      </xdr:nvSpPr>
      <xdr:spPr>
        <a:xfrm>
          <a:off x="196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59871</xdr:rowOff>
    </xdr:from>
    <xdr:to>
      <xdr:col>15</xdr:col>
      <xdr:colOff>50800</xdr:colOff>
      <xdr:row>102</xdr:row>
      <xdr:rowOff>92529</xdr:rowOff>
    </xdr:to>
    <xdr:cxnSp macro="">
      <xdr:nvCxnSpPr>
        <xdr:cNvPr id="367" name="直線コネクタ 366"/>
        <xdr:cNvCxnSpPr/>
      </xdr:nvCxnSpPr>
      <xdr:spPr>
        <a:xfrm>
          <a:off x="2019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68"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6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71"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372"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127198</xdr:rowOff>
    </xdr:from>
    <xdr:ext cx="405111" cy="259045"/>
    <xdr:sp macro="" textlink="">
      <xdr:nvSpPr>
        <xdr:cNvPr id="373" name="n_3mainValue【市民会館】&#10;有形固定資産減価償却率"/>
        <xdr:cNvSpPr txBox="1"/>
      </xdr:nvSpPr>
      <xdr:spPr>
        <a:xfrm>
          <a:off x="1816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5" name="テキスト ボックス 38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7" name="テキスト ボックス 38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9" name="テキスト ボックス 38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1" name="テキスト ボックス 39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3" name="テキスト ボックス 39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5" name="テキスト ボックス 39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99" name="直線コネクタ 398"/>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00"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01" name="直線コネクタ 400"/>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02"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03" name="直線コネクタ 402"/>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04"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05" name="フローチャート: 判断 404"/>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06" name="フローチャート: 判断 405"/>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07" name="フローチャート: 判断 40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08" name="フローチャート: 判断 407"/>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09" name="フローチャート: 判断 408"/>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93980</xdr:rowOff>
    </xdr:from>
    <xdr:to>
      <xdr:col>46</xdr:col>
      <xdr:colOff>38100</xdr:colOff>
      <xdr:row>107</xdr:row>
      <xdr:rowOff>24130</xdr:rowOff>
    </xdr:to>
    <xdr:sp macro="" textlink="">
      <xdr:nvSpPr>
        <xdr:cNvPr id="415" name="楕円 414"/>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97245</xdr:rowOff>
    </xdr:from>
    <xdr:to>
      <xdr:col>41</xdr:col>
      <xdr:colOff>101600</xdr:colOff>
      <xdr:row>107</xdr:row>
      <xdr:rowOff>27395</xdr:rowOff>
    </xdr:to>
    <xdr:sp macro="" textlink="">
      <xdr:nvSpPr>
        <xdr:cNvPr id="416" name="楕円 415"/>
        <xdr:cNvSpPr/>
      </xdr:nvSpPr>
      <xdr:spPr>
        <a:xfrm>
          <a:off x="7810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148045</xdr:rowOff>
    </xdr:to>
    <xdr:cxnSp macro="">
      <xdr:nvCxnSpPr>
        <xdr:cNvPr id="417" name="直線コネクタ 416"/>
        <xdr:cNvCxnSpPr/>
      </xdr:nvCxnSpPr>
      <xdr:spPr>
        <a:xfrm flipV="1">
          <a:off x="7861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1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2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2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22"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18522</xdr:rowOff>
    </xdr:from>
    <xdr:ext cx="469744" cy="259045"/>
    <xdr:sp macro="" textlink="">
      <xdr:nvSpPr>
        <xdr:cNvPr id="423" name="n_3mainValue【市民会館】&#10;一人当たり面積"/>
        <xdr:cNvSpPr txBox="1"/>
      </xdr:nvSpPr>
      <xdr:spPr>
        <a:xfrm>
          <a:off x="7626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4" name="テキスト ボックス 43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6" name="テキスト ボックス 43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6" name="テキスト ボックス 44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49" name="直線コネクタ 44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51" name="直線コネクタ 45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5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3" name="直線コネクタ 45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54"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55" name="フローチャート: 判断 45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56" name="フローチャート: 判断 45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57" name="フローチャート: 判断 45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58" name="フローチャート: 判断 45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59" name="フローチャート: 判断 45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95613</xdr:rowOff>
    </xdr:from>
    <xdr:to>
      <xdr:col>76</xdr:col>
      <xdr:colOff>165100</xdr:colOff>
      <xdr:row>40</xdr:row>
      <xdr:rowOff>25763</xdr:rowOff>
    </xdr:to>
    <xdr:sp macro="" textlink="">
      <xdr:nvSpPr>
        <xdr:cNvPr id="465" name="楕円 464"/>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66" name="楕円 465"/>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146413</xdr:rowOff>
    </xdr:to>
    <xdr:cxnSp macro="">
      <xdr:nvCxnSpPr>
        <xdr:cNvPr id="467" name="直線コネクタ 466"/>
        <xdr:cNvCxnSpPr/>
      </xdr:nvCxnSpPr>
      <xdr:spPr>
        <a:xfrm>
          <a:off x="13703300" y="67905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68"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69"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70"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71"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472" name="n_2mainValue【一般廃棄物処理施設】&#10;有形固定資産減価償却率"/>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73" name="n_3mainValue【一般廃棄物処理施設】&#10;有形固定資産減価償却率"/>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5" name="テキスト ボックス 4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7" name="テキスト ボックス 4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9" name="テキスト ボックス 4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1" name="テキスト ボックス 4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95" name="直線コネクタ 494"/>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96"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97" name="直線コネクタ 496"/>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98"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99" name="直線コネクタ 498"/>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00"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01" name="フローチャート: 判断 500"/>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02" name="フローチャート: 判断 501"/>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03" name="フローチャート: 判断 502"/>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04" name="フローチャート: 判断 503"/>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05" name="フローチャート: 判断 504"/>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149290</xdr:rowOff>
    </xdr:from>
    <xdr:to>
      <xdr:col>107</xdr:col>
      <xdr:colOff>101600</xdr:colOff>
      <xdr:row>41</xdr:row>
      <xdr:rowOff>79440</xdr:rowOff>
    </xdr:to>
    <xdr:sp macro="" textlink="">
      <xdr:nvSpPr>
        <xdr:cNvPr id="511" name="楕円 510"/>
        <xdr:cNvSpPr/>
      </xdr:nvSpPr>
      <xdr:spPr>
        <a:xfrm>
          <a:off x="20383500" y="70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150769</xdr:rowOff>
    </xdr:from>
    <xdr:to>
      <xdr:col>102</xdr:col>
      <xdr:colOff>165100</xdr:colOff>
      <xdr:row>41</xdr:row>
      <xdr:rowOff>80919</xdr:rowOff>
    </xdr:to>
    <xdr:sp macro="" textlink="">
      <xdr:nvSpPr>
        <xdr:cNvPr id="512" name="楕円 511"/>
        <xdr:cNvSpPr/>
      </xdr:nvSpPr>
      <xdr:spPr>
        <a:xfrm>
          <a:off x="19494500" y="70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28640</xdr:rowOff>
    </xdr:from>
    <xdr:to>
      <xdr:col>107</xdr:col>
      <xdr:colOff>50800</xdr:colOff>
      <xdr:row>41</xdr:row>
      <xdr:rowOff>30119</xdr:rowOff>
    </xdr:to>
    <xdr:cxnSp macro="">
      <xdr:nvCxnSpPr>
        <xdr:cNvPr id="513" name="直線コネクタ 512"/>
        <xdr:cNvCxnSpPr/>
      </xdr:nvCxnSpPr>
      <xdr:spPr>
        <a:xfrm flipV="1">
          <a:off x="19545300" y="705809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14"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15"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16"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17"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70567</xdr:rowOff>
    </xdr:from>
    <xdr:ext cx="534377" cy="259045"/>
    <xdr:sp macro="" textlink="">
      <xdr:nvSpPr>
        <xdr:cNvPr id="518" name="n_2mainValue【一般廃棄物処理施設】&#10;一人当たり有形固定資産（償却資産）額"/>
        <xdr:cNvSpPr txBox="1"/>
      </xdr:nvSpPr>
      <xdr:spPr>
        <a:xfrm>
          <a:off x="20167111" y="7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72046</xdr:rowOff>
    </xdr:from>
    <xdr:ext cx="534377" cy="259045"/>
    <xdr:sp macro="" textlink="">
      <xdr:nvSpPr>
        <xdr:cNvPr id="519" name="n_3mainValue【一般廃棄物処理施設】&#10;一人当たり有形固定資産（償却資産）額"/>
        <xdr:cNvSpPr txBox="1"/>
      </xdr:nvSpPr>
      <xdr:spPr>
        <a:xfrm>
          <a:off x="19278111" y="7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45" name="直線コネクタ 54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7" name="直線コネクタ 54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9" name="直線コネクタ 54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5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51" name="フローチャート: 判断 55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52" name="フローチャート: 判断 55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53" name="フローチャート: 判断 55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4" name="フローチャート: 判断 55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55" name="フローチャート: 判断 55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171269</xdr:rowOff>
    </xdr:from>
    <xdr:to>
      <xdr:col>76</xdr:col>
      <xdr:colOff>165100</xdr:colOff>
      <xdr:row>58</xdr:row>
      <xdr:rowOff>101419</xdr:rowOff>
    </xdr:to>
    <xdr:sp macro="" textlink="">
      <xdr:nvSpPr>
        <xdr:cNvPr id="561" name="楕円 560"/>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562" name="楕円 561"/>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16328</xdr:rowOff>
    </xdr:from>
    <xdr:to>
      <xdr:col>76</xdr:col>
      <xdr:colOff>114300</xdr:colOff>
      <xdr:row>58</xdr:row>
      <xdr:rowOff>50619</xdr:rowOff>
    </xdr:to>
    <xdr:cxnSp macro="">
      <xdr:nvCxnSpPr>
        <xdr:cNvPr id="563" name="直線コネクタ 562"/>
        <xdr:cNvCxnSpPr/>
      </xdr:nvCxnSpPr>
      <xdr:spPr>
        <a:xfrm>
          <a:off x="13703300" y="99604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5"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6"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68" name="n_2mainValue【保健センター・保健所】&#10;有形固定資産減価償却率"/>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569"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3" name="直線コネクタ 59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5" name="直線コネクタ 59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7" name="直線コネクタ 59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9" name="フローチャート: 判断 59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0" name="フローチャート: 判断 59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1" name="フローチャート: 判断 60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2" name="フローチャート: 判断 60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3" name="フローチャート: 判断 60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609" name="楕円 608"/>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76200</xdr:rowOff>
    </xdr:from>
    <xdr:to>
      <xdr:col>102</xdr:col>
      <xdr:colOff>165100</xdr:colOff>
      <xdr:row>61</xdr:row>
      <xdr:rowOff>6350</xdr:rowOff>
    </xdr:to>
    <xdr:sp macro="" textlink="">
      <xdr:nvSpPr>
        <xdr:cNvPr id="610" name="楕円 609"/>
        <xdr:cNvSpPr/>
      </xdr:nvSpPr>
      <xdr:spPr>
        <a:xfrm>
          <a:off x="19494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127000</xdr:rowOff>
    </xdr:to>
    <xdr:cxnSp macro="">
      <xdr:nvCxnSpPr>
        <xdr:cNvPr id="611" name="直線コネクタ 610"/>
        <xdr:cNvCxnSpPr/>
      </xdr:nvCxnSpPr>
      <xdr:spPr>
        <a:xfrm flipV="1">
          <a:off x="195453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13"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14"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15"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16"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22877</xdr:rowOff>
    </xdr:from>
    <xdr:ext cx="469744" cy="259045"/>
    <xdr:sp macro="" textlink="">
      <xdr:nvSpPr>
        <xdr:cNvPr id="617" name="n_3mainValue【保健センター・保健所】&#10;一人当たり面積"/>
        <xdr:cNvSpPr txBox="1"/>
      </xdr:nvSpPr>
      <xdr:spPr>
        <a:xfrm>
          <a:off x="193104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43" name="直線コネクタ 64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4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45" name="直線コネクタ 64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4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48"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9" name="フローチャート: 判断 64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50" name="フローチャート: 判断 64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1" name="フローチャート: 判断 65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52" name="フローチャート: 判断 65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53" name="フローチャート: 判断 65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104866</xdr:rowOff>
    </xdr:from>
    <xdr:to>
      <xdr:col>76</xdr:col>
      <xdr:colOff>165100</xdr:colOff>
      <xdr:row>82</xdr:row>
      <xdr:rowOff>35016</xdr:rowOff>
    </xdr:to>
    <xdr:sp macro="" textlink="">
      <xdr:nvSpPr>
        <xdr:cNvPr id="659" name="楕円 658"/>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68943</xdr:rowOff>
    </xdr:from>
    <xdr:to>
      <xdr:col>72</xdr:col>
      <xdr:colOff>38100</xdr:colOff>
      <xdr:row>81</xdr:row>
      <xdr:rowOff>170543</xdr:rowOff>
    </xdr:to>
    <xdr:sp macro="" textlink="">
      <xdr:nvSpPr>
        <xdr:cNvPr id="660" name="楕円 659"/>
        <xdr:cNvSpPr/>
      </xdr:nvSpPr>
      <xdr:spPr>
        <a:xfrm>
          <a:off x="13652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119743</xdr:rowOff>
    </xdr:from>
    <xdr:to>
      <xdr:col>76</xdr:col>
      <xdr:colOff>114300</xdr:colOff>
      <xdr:row>81</xdr:row>
      <xdr:rowOff>155666</xdr:rowOff>
    </xdr:to>
    <xdr:cxnSp macro="">
      <xdr:nvCxnSpPr>
        <xdr:cNvPr id="661" name="直線コネクタ 660"/>
        <xdr:cNvCxnSpPr/>
      </xdr:nvCxnSpPr>
      <xdr:spPr>
        <a:xfrm>
          <a:off x="13703300" y="1400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62"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63"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64"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65"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66" name="n_2mainValue【消防施設】&#10;有形固定資産減価償却率"/>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15620</xdr:rowOff>
    </xdr:from>
    <xdr:ext cx="405111" cy="259045"/>
    <xdr:sp macro="" textlink="">
      <xdr:nvSpPr>
        <xdr:cNvPr id="667" name="n_3mainValue【消防施設】&#10;有形固定資産減価償却率"/>
        <xdr:cNvSpPr txBox="1"/>
      </xdr:nvSpPr>
      <xdr:spPr>
        <a:xfrm>
          <a:off x="13500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89" name="直線コネクタ 68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1" name="直線コネクタ 69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9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93" name="直線コネクタ 69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69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95" name="フローチャート: 判断 69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96" name="フローチャート: 判断 69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7" name="フローチャート: 判断 69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8" name="フローチャート: 判断 69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99" name="フローチャート: 判断 69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154178</xdr:rowOff>
    </xdr:from>
    <xdr:to>
      <xdr:col>107</xdr:col>
      <xdr:colOff>101600</xdr:colOff>
      <xdr:row>78</xdr:row>
      <xdr:rowOff>84328</xdr:rowOff>
    </xdr:to>
    <xdr:sp macro="" textlink="">
      <xdr:nvSpPr>
        <xdr:cNvPr id="705" name="楕円 704"/>
        <xdr:cNvSpPr/>
      </xdr:nvSpPr>
      <xdr:spPr>
        <a:xfrm>
          <a:off x="20383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78</xdr:row>
      <xdr:rowOff>19304</xdr:rowOff>
    </xdr:from>
    <xdr:to>
      <xdr:col>102</xdr:col>
      <xdr:colOff>165100</xdr:colOff>
      <xdr:row>78</xdr:row>
      <xdr:rowOff>120904</xdr:rowOff>
    </xdr:to>
    <xdr:sp macro="" textlink="">
      <xdr:nvSpPr>
        <xdr:cNvPr id="706" name="楕円 705"/>
        <xdr:cNvSpPr/>
      </xdr:nvSpPr>
      <xdr:spPr>
        <a:xfrm>
          <a:off x="19494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33528</xdr:rowOff>
    </xdr:from>
    <xdr:to>
      <xdr:col>107</xdr:col>
      <xdr:colOff>50800</xdr:colOff>
      <xdr:row>78</xdr:row>
      <xdr:rowOff>70104</xdr:rowOff>
    </xdr:to>
    <xdr:cxnSp macro="">
      <xdr:nvCxnSpPr>
        <xdr:cNvPr id="707" name="直線コネクタ 706"/>
        <xdr:cNvCxnSpPr/>
      </xdr:nvCxnSpPr>
      <xdr:spPr>
        <a:xfrm flipV="1">
          <a:off x="19545300" y="13406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08"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0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1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11"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100855</xdr:rowOff>
    </xdr:from>
    <xdr:ext cx="469744" cy="259045"/>
    <xdr:sp macro="" textlink="">
      <xdr:nvSpPr>
        <xdr:cNvPr id="712" name="n_2mainValue【消防施設】&#10;一人当たり面積"/>
        <xdr:cNvSpPr txBox="1"/>
      </xdr:nvSpPr>
      <xdr:spPr>
        <a:xfrm>
          <a:off x="201994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137431</xdr:rowOff>
    </xdr:from>
    <xdr:ext cx="469744" cy="259045"/>
    <xdr:sp macro="" textlink="">
      <xdr:nvSpPr>
        <xdr:cNvPr id="713" name="n_3mainValue【消防施設】&#10;一人当たり面積"/>
        <xdr:cNvSpPr txBox="1"/>
      </xdr:nvSpPr>
      <xdr:spPr>
        <a:xfrm>
          <a:off x="19310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39" name="直線コネクタ 73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3" name="直線コネクタ 74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4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5" name="フローチャート: 判断 74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46" name="フローチャート: 判断 74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47" name="フローチャート: 判断 746"/>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48" name="フローチャート: 判断 74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49" name="フローチャート: 判断 74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110308</xdr:rowOff>
    </xdr:from>
    <xdr:to>
      <xdr:col>76</xdr:col>
      <xdr:colOff>165100</xdr:colOff>
      <xdr:row>105</xdr:row>
      <xdr:rowOff>40458</xdr:rowOff>
    </xdr:to>
    <xdr:sp macro="" textlink="">
      <xdr:nvSpPr>
        <xdr:cNvPr id="755" name="楕円 754"/>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56" name="楕円 755"/>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104</xdr:row>
      <xdr:rowOff>161108</xdr:rowOff>
    </xdr:to>
    <xdr:cxnSp macro="">
      <xdr:nvCxnSpPr>
        <xdr:cNvPr id="757" name="直線コネクタ 756"/>
        <xdr:cNvCxnSpPr/>
      </xdr:nvCxnSpPr>
      <xdr:spPr>
        <a:xfrm>
          <a:off x="13703300" y="1798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5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59"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60"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61"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762" name="n_2mainValue【庁舎】&#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63" name="n_3main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4" name="テキスト ボックス 7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5" name="直線コネクタ 7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6" name="テキスト ボックス 7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7" name="直線コネクタ 7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8" name="テキスト ボックス 7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9" name="直線コネクタ 7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0" name="テキスト ボックス 7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1" name="直線コネクタ 7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2" name="テキスト ボックス 7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3" name="直線コネクタ 7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4" name="テキスト ボックス 7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5" name="直線コネクタ 7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6" name="テキスト ボックス 7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90" name="直線コネクタ 789"/>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91"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92" name="直線コネクタ 791"/>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93"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94" name="直線コネクタ 7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795"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96" name="フローチャート: 判断 79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97" name="フローチャート: 判断 79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98" name="フローチャート: 判断 797"/>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9" name="フローチャート: 判断 79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00" name="フローチャート: 判断 79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97245</xdr:rowOff>
    </xdr:from>
    <xdr:to>
      <xdr:col>107</xdr:col>
      <xdr:colOff>101600</xdr:colOff>
      <xdr:row>107</xdr:row>
      <xdr:rowOff>27395</xdr:rowOff>
    </xdr:to>
    <xdr:sp macro="" textlink="">
      <xdr:nvSpPr>
        <xdr:cNvPr id="806" name="楕円 805"/>
        <xdr:cNvSpPr/>
      </xdr:nvSpPr>
      <xdr:spPr>
        <a:xfrm>
          <a:off x="2038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07" name="楕円 806"/>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148045</xdr:rowOff>
    </xdr:from>
    <xdr:to>
      <xdr:col>107</xdr:col>
      <xdr:colOff>50800</xdr:colOff>
      <xdr:row>107</xdr:row>
      <xdr:rowOff>35379</xdr:rowOff>
    </xdr:to>
    <xdr:cxnSp macro="">
      <xdr:nvCxnSpPr>
        <xdr:cNvPr id="808" name="直線コネクタ 807"/>
        <xdr:cNvCxnSpPr/>
      </xdr:nvCxnSpPr>
      <xdr:spPr>
        <a:xfrm flipV="1">
          <a:off x="19545300" y="183217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09"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810"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1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12"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43922</xdr:rowOff>
    </xdr:from>
    <xdr:ext cx="469744" cy="259045"/>
    <xdr:sp macro="" textlink="">
      <xdr:nvSpPr>
        <xdr:cNvPr id="813" name="n_2mainValue【庁舎】&#10;一人当たり面積"/>
        <xdr:cNvSpPr txBox="1"/>
      </xdr:nvSpPr>
      <xdr:spPr>
        <a:xfrm>
          <a:off x="20199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814" name="n_3mainValue【庁舎】&#10;一人当たり面積"/>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財務書類整備中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令和元年度に比べ固定資産税は増額となった一方で、復興関連事業の進捗によって市民税は減少となったため、財政力指数は横ばいとなっている。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9" name="直線コネクタ 68"/>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8" name="直線コネクタ 77"/>
        <xdr:cNvCxnSpPr/>
      </xdr:nvCxnSpPr>
      <xdr:spPr>
        <a:xfrm flipV="1">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法人事業税の皆増や普通交付税の増などにより経常一般財源が増加し、歳出では地方債償還の進行による公債費の減や新型コロナウイルス感染症の影響で実施できなかった事業があったことなどから各種事業費が減少したこと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30797</xdr:rowOff>
    </xdr:to>
    <xdr:cxnSp macro="">
      <xdr:nvCxnSpPr>
        <xdr:cNvPr id="128" name="直線コネクタ 127"/>
        <xdr:cNvCxnSpPr/>
      </xdr:nvCxnSpPr>
      <xdr:spPr>
        <a:xfrm flipV="1">
          <a:off x="4114800" y="11000105"/>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65</xdr:row>
      <xdr:rowOff>30797</xdr:rowOff>
    </xdr:to>
    <xdr:cxnSp macro="">
      <xdr:nvCxnSpPr>
        <xdr:cNvPr id="131" name="直線コネクタ 130"/>
        <xdr:cNvCxnSpPr/>
      </xdr:nvCxnSpPr>
      <xdr:spPr>
        <a:xfrm>
          <a:off x="3225800" y="10819130"/>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51435</xdr:rowOff>
    </xdr:to>
    <xdr:cxnSp macro="">
      <xdr:nvCxnSpPr>
        <xdr:cNvPr id="134" name="直線コネクタ 133"/>
        <xdr:cNvCxnSpPr/>
      </xdr:nvCxnSpPr>
      <xdr:spPr>
        <a:xfrm flipV="1">
          <a:off x="2336800" y="1081913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64</xdr:row>
      <xdr:rowOff>51435</xdr:rowOff>
    </xdr:to>
    <xdr:cxnSp macro="">
      <xdr:nvCxnSpPr>
        <xdr:cNvPr id="137" name="直線コネクタ 136"/>
        <xdr:cNvCxnSpPr/>
      </xdr:nvCxnSpPr>
      <xdr:spPr>
        <a:xfrm>
          <a:off x="1447800" y="1087342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49" name="楕円 148"/>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0" name="テキスト ボックス 149"/>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3" name="楕円 152"/>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4" name="テキスト ボックス 153"/>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類似団体と比較して高くなっている主な要因は、東本大震災からの復旧・復興事業（主に除染関連）に係る物件費となっている。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復興関連事業の進捗に伴って減少傾向であったが、令和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施行や新型コロナウイルス感染症の影響により増加している。また、復興関連事業としてため池除染等については今度も継続が見込まれることから、類似団体と比較すると高水準で推移するものと思わ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25335</xdr:rowOff>
    </xdr:from>
    <xdr:to>
      <xdr:col>23</xdr:col>
      <xdr:colOff>133350</xdr:colOff>
      <xdr:row>83</xdr:row>
      <xdr:rowOff>18510</xdr:rowOff>
    </xdr:to>
    <xdr:cxnSp macro="">
      <xdr:nvCxnSpPr>
        <xdr:cNvPr id="187" name="直線コネクタ 186"/>
        <xdr:cNvCxnSpPr/>
      </xdr:nvCxnSpPr>
      <xdr:spPr>
        <a:xfrm flipV="1">
          <a:off x="4953000" y="13912785"/>
          <a:ext cx="0" cy="336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162037</xdr:rowOff>
    </xdr:from>
    <xdr:ext cx="762000" cy="259045"/>
    <xdr:sp macro="" textlink="">
      <xdr:nvSpPr>
        <xdr:cNvPr id="188" name="人件費・物件費等の状況最小値テキスト"/>
        <xdr:cNvSpPr txBox="1"/>
      </xdr:nvSpPr>
      <xdr:spPr>
        <a:xfrm>
          <a:off x="5041900" y="1422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18510</xdr:rowOff>
    </xdr:from>
    <xdr:to>
      <xdr:col>24</xdr:col>
      <xdr:colOff>12700</xdr:colOff>
      <xdr:row>83</xdr:row>
      <xdr:rowOff>18510</xdr:rowOff>
    </xdr:to>
    <xdr:cxnSp macro="">
      <xdr:nvCxnSpPr>
        <xdr:cNvPr id="189" name="直線コネクタ 188"/>
        <xdr:cNvCxnSpPr/>
      </xdr:nvCxnSpPr>
      <xdr:spPr>
        <a:xfrm>
          <a:off x="4864100" y="14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111712</xdr:rowOff>
    </xdr:from>
    <xdr:ext cx="762000" cy="259045"/>
    <xdr:sp macro="" textlink="">
      <xdr:nvSpPr>
        <xdr:cNvPr id="190" name="人件費・物件費等の状況最大値テキスト"/>
        <xdr:cNvSpPr txBox="1"/>
      </xdr:nvSpPr>
      <xdr:spPr>
        <a:xfrm>
          <a:off x="5041900" y="1365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25335</xdr:rowOff>
    </xdr:from>
    <xdr:to>
      <xdr:col>24</xdr:col>
      <xdr:colOff>12700</xdr:colOff>
      <xdr:row>81</xdr:row>
      <xdr:rowOff>25335</xdr:rowOff>
    </xdr:to>
    <xdr:cxnSp macro="">
      <xdr:nvCxnSpPr>
        <xdr:cNvPr id="191" name="直線コネクタ 190"/>
        <xdr:cNvCxnSpPr/>
      </xdr:nvCxnSpPr>
      <xdr:spPr>
        <a:xfrm>
          <a:off x="4864100" y="1391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109364</xdr:rowOff>
    </xdr:from>
    <xdr:to>
      <xdr:col>23</xdr:col>
      <xdr:colOff>133350</xdr:colOff>
      <xdr:row>83</xdr:row>
      <xdr:rowOff>18510</xdr:rowOff>
    </xdr:to>
    <xdr:cxnSp macro="">
      <xdr:nvCxnSpPr>
        <xdr:cNvPr id="192" name="直線コネクタ 191"/>
        <xdr:cNvCxnSpPr/>
      </xdr:nvCxnSpPr>
      <xdr:spPr>
        <a:xfrm>
          <a:off x="4114800" y="14168264"/>
          <a:ext cx="838200" cy="8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59811</xdr:rowOff>
    </xdr:from>
    <xdr:ext cx="762000" cy="259045"/>
    <xdr:sp macro="" textlink="">
      <xdr:nvSpPr>
        <xdr:cNvPr id="193" name="人件費・物件費等の状況平均値テキスト"/>
        <xdr:cNvSpPr txBox="1"/>
      </xdr:nvSpPr>
      <xdr:spPr>
        <a:xfrm>
          <a:off x="5041900" y="1377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43284</xdr:rowOff>
    </xdr:from>
    <xdr:to>
      <xdr:col>23</xdr:col>
      <xdr:colOff>184150</xdr:colOff>
      <xdr:row>81</xdr:row>
      <xdr:rowOff>144884</xdr:rowOff>
    </xdr:to>
    <xdr:sp macro="" textlink="">
      <xdr:nvSpPr>
        <xdr:cNvPr id="194" name="フローチャート: 判断 193"/>
        <xdr:cNvSpPr/>
      </xdr:nvSpPr>
      <xdr:spPr>
        <a:xfrm>
          <a:off x="4902200" y="139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98840</xdr:rowOff>
    </xdr:from>
    <xdr:to>
      <xdr:col>19</xdr:col>
      <xdr:colOff>133350</xdr:colOff>
      <xdr:row>82</xdr:row>
      <xdr:rowOff>109364</xdr:rowOff>
    </xdr:to>
    <xdr:cxnSp macro="">
      <xdr:nvCxnSpPr>
        <xdr:cNvPr id="195" name="直線コネクタ 194"/>
        <xdr:cNvCxnSpPr/>
      </xdr:nvCxnSpPr>
      <xdr:spPr>
        <a:xfrm>
          <a:off x="3225800" y="14157740"/>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26364</xdr:rowOff>
    </xdr:from>
    <xdr:to>
      <xdr:col>19</xdr:col>
      <xdr:colOff>184150</xdr:colOff>
      <xdr:row>81</xdr:row>
      <xdr:rowOff>127964</xdr:rowOff>
    </xdr:to>
    <xdr:sp macro="" textlink="">
      <xdr:nvSpPr>
        <xdr:cNvPr id="196" name="フローチャート: 判断 195"/>
        <xdr:cNvSpPr/>
      </xdr:nvSpPr>
      <xdr:spPr>
        <a:xfrm>
          <a:off x="4064000" y="139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138141</xdr:rowOff>
    </xdr:from>
    <xdr:ext cx="736600" cy="259045"/>
    <xdr:sp macro="" textlink="">
      <xdr:nvSpPr>
        <xdr:cNvPr id="197" name="テキスト ボックス 196"/>
        <xdr:cNvSpPr txBox="1"/>
      </xdr:nvSpPr>
      <xdr:spPr>
        <a:xfrm>
          <a:off x="3733800" y="1368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98840</xdr:rowOff>
    </xdr:from>
    <xdr:to>
      <xdr:col>15</xdr:col>
      <xdr:colOff>82550</xdr:colOff>
      <xdr:row>84</xdr:row>
      <xdr:rowOff>150735</xdr:rowOff>
    </xdr:to>
    <xdr:cxnSp macro="">
      <xdr:nvCxnSpPr>
        <xdr:cNvPr id="198" name="直線コネクタ 197"/>
        <xdr:cNvCxnSpPr/>
      </xdr:nvCxnSpPr>
      <xdr:spPr>
        <a:xfrm flipV="1">
          <a:off x="2336800" y="14157740"/>
          <a:ext cx="889000" cy="39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20334</xdr:rowOff>
    </xdr:from>
    <xdr:to>
      <xdr:col>15</xdr:col>
      <xdr:colOff>133350</xdr:colOff>
      <xdr:row>81</xdr:row>
      <xdr:rowOff>121934</xdr:rowOff>
    </xdr:to>
    <xdr:sp macro="" textlink="">
      <xdr:nvSpPr>
        <xdr:cNvPr id="199" name="フローチャート: 判断 198"/>
        <xdr:cNvSpPr/>
      </xdr:nvSpPr>
      <xdr:spPr>
        <a:xfrm>
          <a:off x="3175000" y="1390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132111</xdr:rowOff>
    </xdr:from>
    <xdr:ext cx="762000" cy="259045"/>
    <xdr:sp macro="" textlink="">
      <xdr:nvSpPr>
        <xdr:cNvPr id="200" name="テキスト ボックス 199"/>
        <xdr:cNvSpPr txBox="1"/>
      </xdr:nvSpPr>
      <xdr:spPr>
        <a:xfrm>
          <a:off x="2844800" y="1367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150735</xdr:rowOff>
    </xdr:from>
    <xdr:to>
      <xdr:col>11</xdr:col>
      <xdr:colOff>31750</xdr:colOff>
      <xdr:row>89</xdr:row>
      <xdr:rowOff>171228</xdr:rowOff>
    </xdr:to>
    <xdr:cxnSp macro="">
      <xdr:nvCxnSpPr>
        <xdr:cNvPr id="201" name="直線コネクタ 200"/>
        <xdr:cNvCxnSpPr/>
      </xdr:nvCxnSpPr>
      <xdr:spPr>
        <a:xfrm flipV="1">
          <a:off x="1447800" y="14552535"/>
          <a:ext cx="889000" cy="8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19864</xdr:rowOff>
    </xdr:from>
    <xdr:to>
      <xdr:col>11</xdr:col>
      <xdr:colOff>82550</xdr:colOff>
      <xdr:row>81</xdr:row>
      <xdr:rowOff>121464</xdr:rowOff>
    </xdr:to>
    <xdr:sp macro="" textlink="">
      <xdr:nvSpPr>
        <xdr:cNvPr id="202" name="フローチャート: 判断 201"/>
        <xdr:cNvSpPr/>
      </xdr:nvSpPr>
      <xdr:spPr>
        <a:xfrm>
          <a:off x="2286000" y="1390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131641</xdr:rowOff>
    </xdr:from>
    <xdr:ext cx="762000" cy="259045"/>
    <xdr:sp macro="" textlink="">
      <xdr:nvSpPr>
        <xdr:cNvPr id="203" name="テキスト ボックス 202"/>
        <xdr:cNvSpPr txBox="1"/>
      </xdr:nvSpPr>
      <xdr:spPr>
        <a:xfrm>
          <a:off x="1955800" y="1367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27153</xdr:rowOff>
    </xdr:from>
    <xdr:to>
      <xdr:col>7</xdr:col>
      <xdr:colOff>31750</xdr:colOff>
      <xdr:row>81</xdr:row>
      <xdr:rowOff>128753</xdr:rowOff>
    </xdr:to>
    <xdr:sp macro="" textlink="">
      <xdr:nvSpPr>
        <xdr:cNvPr id="204" name="フローチャート: 判断 203"/>
        <xdr:cNvSpPr/>
      </xdr:nvSpPr>
      <xdr:spPr>
        <a:xfrm>
          <a:off x="13970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138930</xdr:rowOff>
    </xdr:from>
    <xdr:ext cx="762000" cy="259045"/>
    <xdr:sp macro="" textlink="">
      <xdr:nvSpPr>
        <xdr:cNvPr id="205" name="テキスト ボックス 204"/>
        <xdr:cNvSpPr txBox="1"/>
      </xdr:nvSpPr>
      <xdr:spPr>
        <a:xfrm>
          <a:off x="1066800" y="1368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139160</xdr:rowOff>
    </xdr:from>
    <xdr:to>
      <xdr:col>23</xdr:col>
      <xdr:colOff>184150</xdr:colOff>
      <xdr:row>83</xdr:row>
      <xdr:rowOff>69310</xdr:rowOff>
    </xdr:to>
    <xdr:sp macro="" textlink="">
      <xdr:nvSpPr>
        <xdr:cNvPr id="211" name="楕円 210"/>
        <xdr:cNvSpPr/>
      </xdr:nvSpPr>
      <xdr:spPr>
        <a:xfrm>
          <a:off x="4902200" y="14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35037</xdr:rowOff>
    </xdr:from>
    <xdr:ext cx="762000" cy="259045"/>
    <xdr:sp macro="" textlink="">
      <xdr:nvSpPr>
        <xdr:cNvPr id="212" name="人件費・物件費等の状況該当値テキスト"/>
        <xdr:cNvSpPr txBox="1"/>
      </xdr:nvSpPr>
      <xdr:spPr>
        <a:xfrm>
          <a:off x="5041900" y="140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58564</xdr:rowOff>
    </xdr:from>
    <xdr:to>
      <xdr:col>19</xdr:col>
      <xdr:colOff>184150</xdr:colOff>
      <xdr:row>82</xdr:row>
      <xdr:rowOff>160164</xdr:rowOff>
    </xdr:to>
    <xdr:sp macro="" textlink="">
      <xdr:nvSpPr>
        <xdr:cNvPr id="213" name="楕円 212"/>
        <xdr:cNvSpPr/>
      </xdr:nvSpPr>
      <xdr:spPr>
        <a:xfrm>
          <a:off x="4064000" y="141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14" name="テキスト ボックス 21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48040</xdr:rowOff>
    </xdr:from>
    <xdr:to>
      <xdr:col>15</xdr:col>
      <xdr:colOff>133350</xdr:colOff>
      <xdr:row>82</xdr:row>
      <xdr:rowOff>149640</xdr:rowOff>
    </xdr:to>
    <xdr:sp macro="" textlink="">
      <xdr:nvSpPr>
        <xdr:cNvPr id="215" name="楕円 214"/>
        <xdr:cNvSpPr/>
      </xdr:nvSpPr>
      <xdr:spPr>
        <a:xfrm>
          <a:off x="3175000" y="141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134417</xdr:rowOff>
    </xdr:from>
    <xdr:ext cx="762000" cy="259045"/>
    <xdr:sp macro="" textlink="">
      <xdr:nvSpPr>
        <xdr:cNvPr id="216" name="テキスト ボックス 215"/>
        <xdr:cNvSpPr txBox="1"/>
      </xdr:nvSpPr>
      <xdr:spPr>
        <a:xfrm>
          <a:off x="2844800" y="141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99935</xdr:rowOff>
    </xdr:from>
    <xdr:to>
      <xdr:col>11</xdr:col>
      <xdr:colOff>82550</xdr:colOff>
      <xdr:row>85</xdr:row>
      <xdr:rowOff>30085</xdr:rowOff>
    </xdr:to>
    <xdr:sp macro="" textlink="">
      <xdr:nvSpPr>
        <xdr:cNvPr id="217" name="楕円 216"/>
        <xdr:cNvSpPr/>
      </xdr:nvSpPr>
      <xdr:spPr>
        <a:xfrm>
          <a:off x="2286000" y="145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14862</xdr:rowOff>
    </xdr:from>
    <xdr:ext cx="762000" cy="259045"/>
    <xdr:sp macro="" textlink="">
      <xdr:nvSpPr>
        <xdr:cNvPr id="218" name="テキスト ボックス 217"/>
        <xdr:cNvSpPr txBox="1"/>
      </xdr:nvSpPr>
      <xdr:spPr>
        <a:xfrm>
          <a:off x="1955800" y="1458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120428</xdr:rowOff>
    </xdr:from>
    <xdr:to>
      <xdr:col>7</xdr:col>
      <xdr:colOff>31750</xdr:colOff>
      <xdr:row>90</xdr:row>
      <xdr:rowOff>50578</xdr:rowOff>
    </xdr:to>
    <xdr:sp macro="" textlink="">
      <xdr:nvSpPr>
        <xdr:cNvPr id="219" name="楕円 218"/>
        <xdr:cNvSpPr/>
      </xdr:nvSpPr>
      <xdr:spPr>
        <a:xfrm>
          <a:off x="1397000" y="153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35355</xdr:rowOff>
    </xdr:from>
    <xdr:ext cx="762000" cy="259045"/>
    <xdr:sp macro="" textlink="">
      <xdr:nvSpPr>
        <xdr:cNvPr id="220" name="テキスト ボックス 219"/>
        <xdr:cNvSpPr txBox="1"/>
      </xdr:nvSpPr>
      <xdr:spPr>
        <a:xfrm>
          <a:off x="1066800" y="1546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震災関連業務に対応するため任期付き職員を採用しており、年齢層の高い職員も多くいることから、類似団体に比べ低い水準となっている。令和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年度は任期付職員の採用・退職をはじめとする職員構成の変動等から、全体で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9" name="直線コネクタ 248"/>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0"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1" name="直線コネクタ 250"/>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15522</xdr:rowOff>
    </xdr:to>
    <xdr:cxnSp macro="">
      <xdr:nvCxnSpPr>
        <xdr:cNvPr id="254" name="直線コネクタ 253"/>
        <xdr:cNvCxnSpPr/>
      </xdr:nvCxnSpPr>
      <xdr:spPr>
        <a:xfrm>
          <a:off x="16179800" y="143368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5"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6" name="フローチャート: 判断 255"/>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83</xdr:row>
      <xdr:rowOff>106539</xdr:rowOff>
    </xdr:to>
    <xdr:cxnSp macro="">
      <xdr:nvCxnSpPr>
        <xdr:cNvPr id="257" name="直線コネクタ 256"/>
        <xdr:cNvCxnSpPr/>
      </xdr:nvCxnSpPr>
      <xdr:spPr>
        <a:xfrm>
          <a:off x="15290800" y="13961534"/>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8" name="フローチャート: 判断 257"/>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9" name="テキスト ボックス 25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74084</xdr:rowOff>
    </xdr:to>
    <xdr:cxnSp macro="">
      <xdr:nvCxnSpPr>
        <xdr:cNvPr id="260" name="直線コネクタ 259"/>
        <xdr:cNvCxnSpPr/>
      </xdr:nvCxnSpPr>
      <xdr:spPr>
        <a:xfrm>
          <a:off x="14401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1" name="フローチャート: 判断 260"/>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2" name="テキスト ボックス 26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114300</xdr:rowOff>
    </xdr:to>
    <xdr:cxnSp macro="">
      <xdr:nvCxnSpPr>
        <xdr:cNvPr id="263" name="直線コネクタ 262"/>
        <xdr:cNvCxnSpPr/>
      </xdr:nvCxnSpPr>
      <xdr:spPr>
        <a:xfrm flipV="1">
          <a:off x="13512800" y="138408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4" name="フローチャート: 判断 263"/>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5" name="テキスト ボックス 264"/>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6" name="フローチャート: 判断 265"/>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7" name="テキスト ボックス 26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3" name="楕円 272"/>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4"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5" name="楕円 274"/>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6" name="テキスト ボックス 275"/>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7" name="楕円 276"/>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8" name="テキスト ボックス 27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79" name="楕円 278"/>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0" name="テキスト ボックス 279"/>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1" name="楕円 280"/>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2" name="テキスト ボックス 281"/>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東日本大震災及びそれに伴う原子力発電所事故対応のため、正職員の前倒し採用と任期付職員の採用を行っていことから、類似団体の平均を上回っている。令和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期復興・創生期間においては、復興及び再生に向けた取り組みを着実に実施するため、職員数の拡充を図る計画となっているが、令和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年度以降は職員数の削減を進めていく。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2" name="直線コネクタ 311"/>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3"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4" name="直線コネクタ 313"/>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5"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6" name="直線コネクタ 315"/>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141922</xdr:rowOff>
    </xdr:from>
    <xdr:to>
      <xdr:col>81</xdr:col>
      <xdr:colOff>44450</xdr:colOff>
      <xdr:row>64</xdr:row>
      <xdr:rowOff>155998</xdr:rowOff>
    </xdr:to>
    <xdr:cxnSp macro="">
      <xdr:nvCxnSpPr>
        <xdr:cNvPr id="317" name="直線コネクタ 316"/>
        <xdr:cNvCxnSpPr/>
      </xdr:nvCxnSpPr>
      <xdr:spPr>
        <a:xfrm>
          <a:off x="16179800" y="11114722"/>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8"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9" name="フローチャート: 判断 318"/>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141922</xdr:rowOff>
    </xdr:from>
    <xdr:to>
      <xdr:col>77</xdr:col>
      <xdr:colOff>44450</xdr:colOff>
      <xdr:row>64</xdr:row>
      <xdr:rowOff>166053</xdr:rowOff>
    </xdr:to>
    <xdr:cxnSp macro="">
      <xdr:nvCxnSpPr>
        <xdr:cNvPr id="320" name="直線コネクタ 319"/>
        <xdr:cNvCxnSpPr/>
      </xdr:nvCxnSpPr>
      <xdr:spPr>
        <a:xfrm flipV="1">
          <a:off x="15290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1" name="フローチャート: 判断 320"/>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2" name="テキスト ボックス 321"/>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133879</xdr:rowOff>
    </xdr:from>
    <xdr:to>
      <xdr:col>72</xdr:col>
      <xdr:colOff>203200</xdr:colOff>
      <xdr:row>64</xdr:row>
      <xdr:rowOff>166053</xdr:rowOff>
    </xdr:to>
    <xdr:cxnSp macro="">
      <xdr:nvCxnSpPr>
        <xdr:cNvPr id="323" name="直線コネクタ 322"/>
        <xdr:cNvCxnSpPr/>
      </xdr:nvCxnSpPr>
      <xdr:spPr>
        <a:xfrm>
          <a:off x="14401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4" name="フローチャート: 判断 323"/>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5" name="テキスト ボックス 324"/>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49424</xdr:rowOff>
    </xdr:from>
    <xdr:to>
      <xdr:col>68</xdr:col>
      <xdr:colOff>152400</xdr:colOff>
      <xdr:row>64</xdr:row>
      <xdr:rowOff>133879</xdr:rowOff>
    </xdr:to>
    <xdr:cxnSp macro="">
      <xdr:nvCxnSpPr>
        <xdr:cNvPr id="326" name="直線コネクタ 325"/>
        <xdr:cNvCxnSpPr/>
      </xdr:nvCxnSpPr>
      <xdr:spPr>
        <a:xfrm>
          <a:off x="13512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7" name="フローチャート: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9" name="フローチャート: 判断 328"/>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30" name="テキスト ボックス 329"/>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105198</xdr:rowOff>
    </xdr:from>
    <xdr:to>
      <xdr:col>81</xdr:col>
      <xdr:colOff>95250</xdr:colOff>
      <xdr:row>65</xdr:row>
      <xdr:rowOff>35348</xdr:rowOff>
    </xdr:to>
    <xdr:sp macro="" textlink="">
      <xdr:nvSpPr>
        <xdr:cNvPr id="336" name="楕円 335"/>
        <xdr:cNvSpPr/>
      </xdr:nvSpPr>
      <xdr:spPr>
        <a:xfrm>
          <a:off x="16967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77275</xdr:rowOff>
    </xdr:from>
    <xdr:ext cx="762000" cy="259045"/>
    <xdr:sp macro="" textlink="">
      <xdr:nvSpPr>
        <xdr:cNvPr id="337" name="定員管理の状況該当値テキスト"/>
        <xdr:cNvSpPr txBox="1"/>
      </xdr:nvSpPr>
      <xdr:spPr>
        <a:xfrm>
          <a:off x="17106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91122</xdr:rowOff>
    </xdr:from>
    <xdr:to>
      <xdr:col>77</xdr:col>
      <xdr:colOff>95250</xdr:colOff>
      <xdr:row>65</xdr:row>
      <xdr:rowOff>21272</xdr:rowOff>
    </xdr:to>
    <xdr:sp macro="" textlink="">
      <xdr:nvSpPr>
        <xdr:cNvPr id="338" name="楕円 337"/>
        <xdr:cNvSpPr/>
      </xdr:nvSpPr>
      <xdr:spPr>
        <a:xfrm>
          <a:off x="16129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6049</xdr:rowOff>
    </xdr:from>
    <xdr:ext cx="736600" cy="259045"/>
    <xdr:sp macro="" textlink="">
      <xdr:nvSpPr>
        <xdr:cNvPr id="339" name="テキスト ボックス 338"/>
        <xdr:cNvSpPr txBox="1"/>
      </xdr:nvSpPr>
      <xdr:spPr>
        <a:xfrm>
          <a:off x="15798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115253</xdr:rowOff>
    </xdr:from>
    <xdr:to>
      <xdr:col>73</xdr:col>
      <xdr:colOff>44450</xdr:colOff>
      <xdr:row>65</xdr:row>
      <xdr:rowOff>45403</xdr:rowOff>
    </xdr:to>
    <xdr:sp macro="" textlink="">
      <xdr:nvSpPr>
        <xdr:cNvPr id="340" name="楕円 339"/>
        <xdr:cNvSpPr/>
      </xdr:nvSpPr>
      <xdr:spPr>
        <a:xfrm>
          <a:off x="15240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30180</xdr:rowOff>
    </xdr:from>
    <xdr:ext cx="762000" cy="259045"/>
    <xdr:sp macro="" textlink="">
      <xdr:nvSpPr>
        <xdr:cNvPr id="341" name="テキスト ボックス 340"/>
        <xdr:cNvSpPr txBox="1"/>
      </xdr:nvSpPr>
      <xdr:spPr>
        <a:xfrm>
          <a:off x="14909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83079</xdr:rowOff>
    </xdr:from>
    <xdr:to>
      <xdr:col>68</xdr:col>
      <xdr:colOff>203200</xdr:colOff>
      <xdr:row>65</xdr:row>
      <xdr:rowOff>13229</xdr:rowOff>
    </xdr:to>
    <xdr:sp macro="" textlink="">
      <xdr:nvSpPr>
        <xdr:cNvPr id="342" name="楕円 341"/>
        <xdr:cNvSpPr/>
      </xdr:nvSpPr>
      <xdr:spPr>
        <a:xfrm>
          <a:off x="14351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169456</xdr:rowOff>
    </xdr:from>
    <xdr:ext cx="762000" cy="259045"/>
    <xdr:sp macro="" textlink="">
      <xdr:nvSpPr>
        <xdr:cNvPr id="343" name="テキスト ボックス 342"/>
        <xdr:cNvSpPr txBox="1"/>
      </xdr:nvSpPr>
      <xdr:spPr>
        <a:xfrm>
          <a:off x="14020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170074</xdr:rowOff>
    </xdr:from>
    <xdr:to>
      <xdr:col>64</xdr:col>
      <xdr:colOff>152400</xdr:colOff>
      <xdr:row>64</xdr:row>
      <xdr:rowOff>100224</xdr:rowOff>
    </xdr:to>
    <xdr:sp macro="" textlink="">
      <xdr:nvSpPr>
        <xdr:cNvPr id="344" name="楕円 343"/>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85001</xdr:rowOff>
    </xdr:from>
    <xdr:ext cx="762000" cy="259045"/>
    <xdr:sp macro="" textlink="">
      <xdr:nvSpPr>
        <xdr:cNvPr id="345" name="テキスト ボックス 344"/>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実質公債費比率は、交付税措置のある地方債のみを発行するなどの起債抑制策により毎年度減少傾向にあったが、令和元年度は償還額の増加や企業会計の地方債償還への繰出財源が増加したことで、</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施設老朽化の進行に伴って新たな建設債の発行や災害の復旧に伴う起債の発行も予想されることから、類似団体平均水準まで低下されることを目標に計画的な管理に努める。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2" name="直線コネクタ 371"/>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129286</xdr:rowOff>
    </xdr:to>
    <xdr:cxnSp macro="">
      <xdr:nvCxnSpPr>
        <xdr:cNvPr id="377" name="直線コネクタ 376"/>
        <xdr:cNvCxnSpPr/>
      </xdr:nvCxnSpPr>
      <xdr:spPr>
        <a:xfrm>
          <a:off x="16179800" y="715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8"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9" name="フローチャート: 判断 378"/>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129286</xdr:rowOff>
    </xdr:to>
    <xdr:cxnSp macro="">
      <xdr:nvCxnSpPr>
        <xdr:cNvPr id="380" name="直線コネクタ 379"/>
        <xdr:cNvCxnSpPr/>
      </xdr:nvCxnSpPr>
      <xdr:spPr>
        <a:xfrm>
          <a:off x="15290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1" name="フローチャート: 判断 380"/>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2" name="テキスト ボックス 381"/>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109982</xdr:rowOff>
    </xdr:to>
    <xdr:cxnSp macro="">
      <xdr:nvCxnSpPr>
        <xdr:cNvPr id="383" name="直線コネクタ 382"/>
        <xdr:cNvCxnSpPr/>
      </xdr:nvCxnSpPr>
      <xdr:spPr>
        <a:xfrm flipV="1">
          <a:off x="14401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4" name="フローチャート: 判断 383"/>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5" name="テキスト ボックス 384"/>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86" name="直線コネクタ 385"/>
        <xdr:cNvCxnSpPr/>
      </xdr:nvCxnSpPr>
      <xdr:spPr>
        <a:xfrm flipV="1">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7" name="フローチャート: 判断 386"/>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8" name="テキスト ボックス 387"/>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9" name="フローチャート: 判断 38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0" name="テキスト ボックス 38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6" name="楕円 395"/>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7"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8" name="楕円 397"/>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99" name="テキスト ボックス 39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0" name="楕円 399"/>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1" name="テキスト ボックス 400"/>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2" name="楕円 401"/>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3" name="テキスト ボックス 402"/>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4" name="楕円 403"/>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5" name="テキスト ボックス 404"/>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復旧・復興関連基金の残高が大きいため、将来負担比率は生じていない。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4" name="直線コネクタ 433"/>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5"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6" name="直線コネクタ 435"/>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2" name="テキスト ボックス 441"/>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年度から施行されたことに伴い、会計年度任用職員に係る職員給等が増加したことで、前年度比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36</xdr:row>
      <xdr:rowOff>67564</xdr:rowOff>
    </xdr:to>
    <xdr:cxnSp macro="">
      <xdr:nvCxnSpPr>
        <xdr:cNvPr id="64" name="直線コネクタ 63"/>
        <xdr:cNvCxnSpPr/>
      </xdr:nvCxnSpPr>
      <xdr:spPr>
        <a:xfrm>
          <a:off x="3987800" y="605688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35</xdr:row>
      <xdr:rowOff>56134</xdr:rowOff>
    </xdr:to>
    <xdr:cxnSp macro="">
      <xdr:nvCxnSpPr>
        <xdr:cNvPr id="67" name="直線コネクタ 66"/>
        <xdr:cNvCxnSpPr/>
      </xdr:nvCxnSpPr>
      <xdr:spPr>
        <a:xfrm>
          <a:off x="3098800" y="59288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35</xdr:row>
      <xdr:rowOff>37846</xdr:rowOff>
    </xdr:to>
    <xdr:cxnSp macro="">
      <xdr:nvCxnSpPr>
        <xdr:cNvPr id="70" name="直線コネクタ 69"/>
        <xdr:cNvCxnSpPr/>
      </xdr:nvCxnSpPr>
      <xdr:spPr>
        <a:xfrm flipV="1">
          <a:off x="2209800" y="5928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37846</xdr:rowOff>
    </xdr:to>
    <xdr:cxnSp macro="">
      <xdr:nvCxnSpPr>
        <xdr:cNvPr id="73" name="直線コネクタ 72"/>
        <xdr:cNvCxnSpPr/>
      </xdr:nvCxnSpPr>
      <xdr:spPr>
        <a:xfrm>
          <a:off x="1320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160291</xdr:rowOff>
    </xdr:from>
    <xdr:ext cx="762000" cy="259045"/>
    <xdr:sp macro="" textlink="">
      <xdr:nvSpPr>
        <xdr:cNvPr id="84" name="人件費該当値テキスト"/>
        <xdr:cNvSpPr txBox="1"/>
      </xdr:nvSpPr>
      <xdr:spPr>
        <a:xfrm>
          <a:off x="4914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86" name="テキスト ボックス 85"/>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73423</xdr:rowOff>
    </xdr:from>
    <xdr:ext cx="762000" cy="259045"/>
    <xdr:sp macro="" textlink="">
      <xdr:nvSpPr>
        <xdr:cNvPr id="90" name="テキスト ボックス 89"/>
        <xdr:cNvSpPr txBox="1"/>
      </xdr:nvSpPr>
      <xdr:spPr>
        <a:xfrm>
          <a:off x="1828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92" name="テキスト ボックス 91"/>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ため池の対策工により支出は増加しているが、経常一般財源が増加したことにより、前年度比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今後は事務事業や、施設統廃合等を進めることで物件費の抑制に努めていく。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127000</xdr:rowOff>
    </xdr:to>
    <xdr:cxnSp macro="">
      <xdr:nvCxnSpPr>
        <xdr:cNvPr id="125" name="直線コネクタ 124"/>
        <xdr:cNvCxnSpPr/>
      </xdr:nvCxnSpPr>
      <xdr:spPr>
        <a:xfrm flipV="1">
          <a:off x="15671800" y="3083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127000</xdr:rowOff>
    </xdr:to>
    <xdr:cxnSp macro="">
      <xdr:nvCxnSpPr>
        <xdr:cNvPr id="128" name="直線コネクタ 127"/>
        <xdr:cNvCxnSpPr/>
      </xdr:nvCxnSpPr>
      <xdr:spPr>
        <a:xfrm>
          <a:off x="14782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43180</xdr:rowOff>
    </xdr:to>
    <xdr:cxnSp macro="">
      <xdr:nvCxnSpPr>
        <xdr:cNvPr id="131" name="直線コネクタ 130"/>
        <xdr:cNvCxnSpPr/>
      </xdr:nvCxnSpPr>
      <xdr:spPr>
        <a:xfrm>
          <a:off x="13893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35560</xdr:rowOff>
    </xdr:to>
    <xdr:cxnSp macro="">
      <xdr:nvCxnSpPr>
        <xdr:cNvPr id="134" name="直線コネクタ 133"/>
        <xdr:cNvCxnSpPr/>
      </xdr:nvCxnSpPr>
      <xdr:spPr>
        <a:xfrm>
          <a:off x="13004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6" name="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3" name="テキスト ボックス 152"/>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ひとり親世帯臨時特別給付金等により支出は増加しているが、経常一般財源が増加したことにより、前年度比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事業については、生活保護扶助費などで年々増加傾向にあり、医療費の一部免除終了など、今後の増額要因も想定されることから、動向を注視しながら、歳出抑制策を図り、適正な水準の維持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116115</xdr:rowOff>
    </xdr:to>
    <xdr:cxnSp macro="">
      <xdr:nvCxnSpPr>
        <xdr:cNvPr id="188" name="直線コネクタ 187"/>
        <xdr:cNvCxnSpPr/>
      </xdr:nvCxnSpPr>
      <xdr:spPr>
        <a:xfrm flipV="1">
          <a:off x="3987800" y="92546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116115</xdr:rowOff>
    </xdr:to>
    <xdr:cxnSp macro="">
      <xdr:nvCxnSpPr>
        <xdr:cNvPr id="191" name="直線コネクタ 190"/>
        <xdr:cNvCxnSpPr/>
      </xdr:nvCxnSpPr>
      <xdr:spPr>
        <a:xfrm>
          <a:off x="3098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137885</xdr:rowOff>
    </xdr:to>
    <xdr:cxnSp macro="">
      <xdr:nvCxnSpPr>
        <xdr:cNvPr id="194" name="直線コネクタ 193"/>
        <xdr:cNvCxnSpPr/>
      </xdr:nvCxnSpPr>
      <xdr:spPr>
        <a:xfrm flipV="1">
          <a:off x="2209800" y="9319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137885</xdr:rowOff>
    </xdr:to>
    <xdr:cxnSp macro="">
      <xdr:nvCxnSpPr>
        <xdr:cNvPr id="197" name="直線コネクタ 196"/>
        <xdr:cNvCxnSpPr/>
      </xdr:nvCxnSpPr>
      <xdr:spPr>
        <a:xfrm>
          <a:off x="1320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8"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9" name="楕円 208"/>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0" name="テキスト ボックス 209"/>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5" name="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58</xdr:row>
      <xdr:rowOff>50800</xdr:rowOff>
    </xdr:to>
    <xdr:cxnSp macro="">
      <xdr:nvCxnSpPr>
        <xdr:cNvPr id="253" name="直線コネクタ 252"/>
        <xdr:cNvCxnSpPr/>
      </xdr:nvCxnSpPr>
      <xdr:spPr>
        <a:xfrm flipV="1">
          <a:off x="15671800" y="98901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58</xdr:row>
      <xdr:rowOff>50800</xdr:rowOff>
    </xdr:to>
    <xdr:cxnSp macro="">
      <xdr:nvCxnSpPr>
        <xdr:cNvPr id="256" name="直線コネクタ 255"/>
        <xdr:cNvCxnSpPr/>
      </xdr:nvCxnSpPr>
      <xdr:spPr>
        <a:xfrm>
          <a:off x="14782800" y="9947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127000</xdr:rowOff>
    </xdr:to>
    <xdr:cxnSp macro="">
      <xdr:nvCxnSpPr>
        <xdr:cNvPr id="259" name="直線コネクタ 258"/>
        <xdr:cNvCxnSpPr/>
      </xdr:nvCxnSpPr>
      <xdr:spPr>
        <a:xfrm flipV="1">
          <a:off x="13893800" y="99472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127000</xdr:rowOff>
    </xdr:to>
    <xdr:cxnSp macro="">
      <xdr:nvCxnSpPr>
        <xdr:cNvPr id="262" name="直線コネクタ 261"/>
        <xdr:cNvCxnSpPr/>
      </xdr:nvCxnSpPr>
      <xdr:spPr>
        <a:xfrm>
          <a:off x="13004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2" name="楕円 271"/>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3" name="その他該当値テキスト"/>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123825</xdr:rowOff>
    </xdr:from>
    <xdr:to>
      <xdr:col>74</xdr:col>
      <xdr:colOff>31750</xdr:colOff>
      <xdr:row>58</xdr:row>
      <xdr:rowOff>53975</xdr:rowOff>
    </xdr:to>
    <xdr:sp macro="" textlink="">
      <xdr:nvSpPr>
        <xdr:cNvPr id="276" name="楕円 275"/>
        <xdr:cNvSpPr/>
      </xdr:nvSpPr>
      <xdr:spPr>
        <a:xfrm>
          <a:off x="14732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64152</xdr:rowOff>
    </xdr:from>
    <xdr:ext cx="762000" cy="259045"/>
    <xdr:sp macro="" textlink="">
      <xdr:nvSpPr>
        <xdr:cNvPr id="277" name="テキスト ボックス 276"/>
        <xdr:cNvSpPr txBox="1"/>
      </xdr:nvSpPr>
      <xdr:spPr>
        <a:xfrm>
          <a:off x="14401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0" name="楕円 279"/>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81" name="テキスト ボックス 280"/>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新型コロナウイルス感染症に関連する特別定額給付金により支出は増加しているが、経常一般財源が増加したことにより、前年度比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24130</xdr:rowOff>
    </xdr:to>
    <xdr:cxnSp macro="">
      <xdr:nvCxnSpPr>
        <xdr:cNvPr id="311" name="直線コネクタ 310"/>
        <xdr:cNvCxnSpPr/>
      </xdr:nvCxnSpPr>
      <xdr:spPr>
        <a:xfrm flipV="1">
          <a:off x="15671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24130</xdr:rowOff>
    </xdr:to>
    <xdr:cxnSp macro="">
      <xdr:nvCxnSpPr>
        <xdr:cNvPr id="314" name="直線コネクタ 313"/>
        <xdr:cNvCxnSpPr/>
      </xdr:nvCxnSpPr>
      <xdr:spPr>
        <a:xfrm>
          <a:off x="14782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17" name="直線コネクタ 316"/>
        <xdr:cNvCxnSpPr/>
      </xdr:nvCxnSpPr>
      <xdr:spPr>
        <a:xfrm>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145288</xdr:rowOff>
    </xdr:to>
    <xdr:cxnSp macro="">
      <xdr:nvCxnSpPr>
        <xdr:cNvPr id="320" name="直線コネクタ 319"/>
        <xdr:cNvCxnSpPr/>
      </xdr:nvCxnSpPr>
      <xdr:spPr>
        <a:xfrm flipV="1">
          <a:off x="13004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8" name="楕円 33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9" name="テキスト ボックス 33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償還の進展に伴い、前年度比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30987</xdr:rowOff>
    </xdr:to>
    <xdr:cxnSp macro="">
      <xdr:nvCxnSpPr>
        <xdr:cNvPr id="369" name="直線コネクタ 368"/>
        <xdr:cNvCxnSpPr/>
      </xdr:nvCxnSpPr>
      <xdr:spPr>
        <a:xfrm flipV="1">
          <a:off x="3987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30987</xdr:rowOff>
    </xdr:to>
    <xdr:cxnSp macro="">
      <xdr:nvCxnSpPr>
        <xdr:cNvPr id="372" name="直線コネクタ 371"/>
        <xdr:cNvCxnSpPr/>
      </xdr:nvCxnSpPr>
      <xdr:spPr>
        <a:xfrm>
          <a:off x="3098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26415</xdr:rowOff>
    </xdr:to>
    <xdr:cxnSp macro="">
      <xdr:nvCxnSpPr>
        <xdr:cNvPr id="375" name="直線コネクタ 374"/>
        <xdr:cNvCxnSpPr/>
      </xdr:nvCxnSpPr>
      <xdr:spPr>
        <a:xfrm flipV="1">
          <a:off x="2209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26415</xdr:rowOff>
    </xdr:to>
    <xdr:cxnSp macro="">
      <xdr:nvCxnSpPr>
        <xdr:cNvPr id="378" name="直線コネクタ 377"/>
        <xdr:cNvCxnSpPr/>
      </xdr:nvCxnSpPr>
      <xdr:spPr>
        <a:xfrm>
          <a:off x="1320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8" name="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0" name="楕円 389"/>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1" name="テキスト ボックス 390"/>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2" name="楕円 391"/>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3" name="テキスト ボックス 392"/>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4" name="楕円 39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5" name="テキスト ボックス 394"/>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6" name="楕円 395"/>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7" name="テキスト ボックス 396"/>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歳入では法人事業税交付金や普通交付税等の増により経常一般財源が増加し、歳出では新型コロナウイルス感染症の影響で実施できなかった事業があったことから、対前年度比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今後は経常収入の減少と経常経費の増額が予想されるため、費用対効果を見極め、支出規模の抑制と自主財源の確保に努める。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53848</xdr:rowOff>
    </xdr:to>
    <xdr:cxnSp macro="">
      <xdr:nvCxnSpPr>
        <xdr:cNvPr id="428" name="直線コネクタ 427"/>
        <xdr:cNvCxnSpPr/>
      </xdr:nvCxnSpPr>
      <xdr:spPr>
        <a:xfrm flipV="1">
          <a:off x="15671800" y="133355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53848</xdr:rowOff>
    </xdr:to>
    <xdr:cxnSp macro="">
      <xdr:nvCxnSpPr>
        <xdr:cNvPr id="431" name="直線コネクタ 430"/>
        <xdr:cNvCxnSpPr/>
      </xdr:nvCxnSpPr>
      <xdr:spPr>
        <a:xfrm>
          <a:off x="14782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115570</xdr:rowOff>
    </xdr:to>
    <xdr:cxnSp macro="">
      <xdr:nvCxnSpPr>
        <xdr:cNvPr id="434" name="直線コネクタ 433"/>
        <xdr:cNvCxnSpPr/>
      </xdr:nvCxnSpPr>
      <xdr:spPr>
        <a:xfrm flipV="1">
          <a:off x="13893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37" name="直線コネクタ 436"/>
        <xdr:cNvCxnSpPr/>
      </xdr:nvCxnSpPr>
      <xdr:spPr>
        <a:xfrm>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7" name="楕円 446"/>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8"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9" name="楕円 448"/>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0" name="テキスト ボックス 449"/>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1" name="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3" name="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4" name="テキスト ボックス 45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20010</xdr:rowOff>
    </xdr:from>
    <xdr:to>
      <xdr:col>29</xdr:col>
      <xdr:colOff>127000</xdr:colOff>
      <xdr:row>14</xdr:row>
      <xdr:rowOff>135387</xdr:rowOff>
    </xdr:to>
    <xdr:cxnSp macro="">
      <xdr:nvCxnSpPr>
        <xdr:cNvPr id="52" name="直線コネクタ 51"/>
        <xdr:cNvCxnSpPr/>
      </xdr:nvCxnSpPr>
      <xdr:spPr bwMode="auto">
        <a:xfrm flipV="1">
          <a:off x="5003800" y="2467935"/>
          <a:ext cx="647700" cy="11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135387</xdr:rowOff>
    </xdr:from>
    <xdr:to>
      <xdr:col>26</xdr:col>
      <xdr:colOff>50800</xdr:colOff>
      <xdr:row>14</xdr:row>
      <xdr:rowOff>157056</xdr:rowOff>
    </xdr:to>
    <xdr:cxnSp macro="">
      <xdr:nvCxnSpPr>
        <xdr:cNvPr id="55" name="直線コネクタ 54"/>
        <xdr:cNvCxnSpPr/>
      </xdr:nvCxnSpPr>
      <xdr:spPr bwMode="auto">
        <a:xfrm flipV="1">
          <a:off x="4305300" y="2583312"/>
          <a:ext cx="698500" cy="2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157056</xdr:rowOff>
    </xdr:from>
    <xdr:to>
      <xdr:col>22</xdr:col>
      <xdr:colOff>114300</xdr:colOff>
      <xdr:row>15</xdr:row>
      <xdr:rowOff>40796</xdr:rowOff>
    </xdr:to>
    <xdr:cxnSp macro="">
      <xdr:nvCxnSpPr>
        <xdr:cNvPr id="58" name="直線コネクタ 57"/>
        <xdr:cNvCxnSpPr/>
      </xdr:nvCxnSpPr>
      <xdr:spPr bwMode="auto">
        <a:xfrm flipV="1">
          <a:off x="3606800" y="2604981"/>
          <a:ext cx="6985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40796</xdr:rowOff>
    </xdr:from>
    <xdr:to>
      <xdr:col>18</xdr:col>
      <xdr:colOff>177800</xdr:colOff>
      <xdr:row>15</xdr:row>
      <xdr:rowOff>116185</xdr:rowOff>
    </xdr:to>
    <xdr:cxnSp macro="">
      <xdr:nvCxnSpPr>
        <xdr:cNvPr id="61" name="直線コネクタ 60"/>
        <xdr:cNvCxnSpPr/>
      </xdr:nvCxnSpPr>
      <xdr:spPr bwMode="auto">
        <a:xfrm flipV="1">
          <a:off x="29083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140660</xdr:rowOff>
    </xdr:from>
    <xdr:to>
      <xdr:col>29</xdr:col>
      <xdr:colOff>177800</xdr:colOff>
      <xdr:row>14</xdr:row>
      <xdr:rowOff>70810</xdr:rowOff>
    </xdr:to>
    <xdr:sp macro="" textlink="">
      <xdr:nvSpPr>
        <xdr:cNvPr id="71" name="楕円 70"/>
        <xdr:cNvSpPr/>
      </xdr:nvSpPr>
      <xdr:spPr bwMode="auto">
        <a:xfrm>
          <a:off x="5600700" y="241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157187</xdr:rowOff>
    </xdr:from>
    <xdr:ext cx="762000" cy="259045"/>
    <xdr:sp macro="" textlink="">
      <xdr:nvSpPr>
        <xdr:cNvPr id="72" name="人口1人当たり決算額の推移該当値テキスト130"/>
        <xdr:cNvSpPr txBox="1"/>
      </xdr:nvSpPr>
      <xdr:spPr>
        <a:xfrm>
          <a:off x="5740400" y="22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84587</xdr:rowOff>
    </xdr:from>
    <xdr:to>
      <xdr:col>26</xdr:col>
      <xdr:colOff>101600</xdr:colOff>
      <xdr:row>15</xdr:row>
      <xdr:rowOff>14737</xdr:rowOff>
    </xdr:to>
    <xdr:sp macro="" textlink="">
      <xdr:nvSpPr>
        <xdr:cNvPr id="73" name="楕円 72"/>
        <xdr:cNvSpPr/>
      </xdr:nvSpPr>
      <xdr:spPr bwMode="auto">
        <a:xfrm>
          <a:off x="4953000" y="253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24914</xdr:rowOff>
    </xdr:from>
    <xdr:ext cx="736600" cy="259045"/>
    <xdr:sp macro="" textlink="">
      <xdr:nvSpPr>
        <xdr:cNvPr id="74" name="テキスト ボックス 73"/>
        <xdr:cNvSpPr txBox="1"/>
      </xdr:nvSpPr>
      <xdr:spPr>
        <a:xfrm>
          <a:off x="4622800" y="230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106256</xdr:rowOff>
    </xdr:from>
    <xdr:to>
      <xdr:col>22</xdr:col>
      <xdr:colOff>165100</xdr:colOff>
      <xdr:row>15</xdr:row>
      <xdr:rowOff>36406</xdr:rowOff>
    </xdr:to>
    <xdr:sp macro="" textlink="">
      <xdr:nvSpPr>
        <xdr:cNvPr id="75" name="楕円 74"/>
        <xdr:cNvSpPr/>
      </xdr:nvSpPr>
      <xdr:spPr bwMode="auto">
        <a:xfrm>
          <a:off x="42545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46583</xdr:rowOff>
    </xdr:from>
    <xdr:ext cx="762000" cy="259045"/>
    <xdr:sp macro="" textlink="">
      <xdr:nvSpPr>
        <xdr:cNvPr id="76" name="テキスト ボックス 75"/>
        <xdr:cNvSpPr txBox="1"/>
      </xdr:nvSpPr>
      <xdr:spPr>
        <a:xfrm>
          <a:off x="3924300" y="232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161446</xdr:rowOff>
    </xdr:from>
    <xdr:to>
      <xdr:col>19</xdr:col>
      <xdr:colOff>38100</xdr:colOff>
      <xdr:row>15</xdr:row>
      <xdr:rowOff>91596</xdr:rowOff>
    </xdr:to>
    <xdr:sp macro="" textlink="">
      <xdr:nvSpPr>
        <xdr:cNvPr id="77" name="楕円 76"/>
        <xdr:cNvSpPr/>
      </xdr:nvSpPr>
      <xdr:spPr bwMode="auto">
        <a:xfrm>
          <a:off x="35560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101773</xdr:rowOff>
    </xdr:from>
    <xdr:ext cx="762000" cy="259045"/>
    <xdr:sp macro="" textlink="">
      <xdr:nvSpPr>
        <xdr:cNvPr id="78" name="テキスト ボックス 77"/>
        <xdr:cNvSpPr txBox="1"/>
      </xdr:nvSpPr>
      <xdr:spPr>
        <a:xfrm>
          <a:off x="3225800" y="23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65385</xdr:rowOff>
    </xdr:from>
    <xdr:to>
      <xdr:col>15</xdr:col>
      <xdr:colOff>101600</xdr:colOff>
      <xdr:row>15</xdr:row>
      <xdr:rowOff>166985</xdr:rowOff>
    </xdr:to>
    <xdr:sp macro="" textlink="">
      <xdr:nvSpPr>
        <xdr:cNvPr id="79" name="楕円 78"/>
        <xdr:cNvSpPr/>
      </xdr:nvSpPr>
      <xdr:spPr bwMode="auto">
        <a:xfrm>
          <a:off x="28575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5712</xdr:rowOff>
    </xdr:from>
    <xdr:ext cx="762000" cy="259045"/>
    <xdr:sp macro="" textlink="">
      <xdr:nvSpPr>
        <xdr:cNvPr id="80" name="テキスト ボックス 79"/>
        <xdr:cNvSpPr txBox="1"/>
      </xdr:nvSpPr>
      <xdr:spPr>
        <a:xfrm>
          <a:off x="25273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300165</xdr:rowOff>
    </xdr:from>
    <xdr:to>
      <xdr:col>29</xdr:col>
      <xdr:colOff>127000</xdr:colOff>
      <xdr:row>35</xdr:row>
      <xdr:rowOff>40704</xdr:rowOff>
    </xdr:to>
    <xdr:cxnSp macro="">
      <xdr:nvCxnSpPr>
        <xdr:cNvPr id="114" name="直線コネクタ 113"/>
        <xdr:cNvCxnSpPr/>
      </xdr:nvCxnSpPr>
      <xdr:spPr bwMode="auto">
        <a:xfrm>
          <a:off x="5003800" y="6567615"/>
          <a:ext cx="6477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300165</xdr:rowOff>
    </xdr:from>
    <xdr:to>
      <xdr:col>26</xdr:col>
      <xdr:colOff>50800</xdr:colOff>
      <xdr:row>35</xdr:row>
      <xdr:rowOff>86766</xdr:rowOff>
    </xdr:to>
    <xdr:cxnSp macro="">
      <xdr:nvCxnSpPr>
        <xdr:cNvPr id="117" name="直線コネクタ 116"/>
        <xdr:cNvCxnSpPr/>
      </xdr:nvCxnSpPr>
      <xdr:spPr bwMode="auto">
        <a:xfrm flipV="1">
          <a:off x="43053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86766</xdr:rowOff>
    </xdr:from>
    <xdr:to>
      <xdr:col>22</xdr:col>
      <xdr:colOff>114300</xdr:colOff>
      <xdr:row>35</xdr:row>
      <xdr:rowOff>102464</xdr:rowOff>
    </xdr:to>
    <xdr:cxnSp macro="">
      <xdr:nvCxnSpPr>
        <xdr:cNvPr id="120" name="直線コネクタ 119"/>
        <xdr:cNvCxnSpPr/>
      </xdr:nvCxnSpPr>
      <xdr:spPr bwMode="auto">
        <a:xfrm flipV="1">
          <a:off x="3606800" y="6697116"/>
          <a:ext cx="698500" cy="1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102464</xdr:rowOff>
    </xdr:from>
    <xdr:to>
      <xdr:col>18</xdr:col>
      <xdr:colOff>177800</xdr:colOff>
      <xdr:row>35</xdr:row>
      <xdr:rowOff>253035</xdr:rowOff>
    </xdr:to>
    <xdr:cxnSp macro="">
      <xdr:nvCxnSpPr>
        <xdr:cNvPr id="123" name="直線コネクタ 122"/>
        <xdr:cNvCxnSpPr/>
      </xdr:nvCxnSpPr>
      <xdr:spPr bwMode="auto">
        <a:xfrm flipV="1">
          <a:off x="2908300" y="6712814"/>
          <a:ext cx="698500" cy="15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332804</xdr:rowOff>
    </xdr:from>
    <xdr:to>
      <xdr:col>29</xdr:col>
      <xdr:colOff>177800</xdr:colOff>
      <xdr:row>35</xdr:row>
      <xdr:rowOff>91504</xdr:rowOff>
    </xdr:to>
    <xdr:sp macro="" textlink="">
      <xdr:nvSpPr>
        <xdr:cNvPr id="133" name="楕円 132"/>
        <xdr:cNvSpPr/>
      </xdr:nvSpPr>
      <xdr:spPr bwMode="auto">
        <a:xfrm>
          <a:off x="56007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177881</xdr:rowOff>
    </xdr:from>
    <xdr:ext cx="762000" cy="259045"/>
    <xdr:sp macro="" textlink="">
      <xdr:nvSpPr>
        <xdr:cNvPr id="134" name="人口1人当たり決算額の推移該当値テキスト445"/>
        <xdr:cNvSpPr txBox="1"/>
      </xdr:nvSpPr>
      <xdr:spPr>
        <a:xfrm>
          <a:off x="5740400" y="644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249365</xdr:rowOff>
    </xdr:from>
    <xdr:to>
      <xdr:col>26</xdr:col>
      <xdr:colOff>101600</xdr:colOff>
      <xdr:row>35</xdr:row>
      <xdr:rowOff>8065</xdr:rowOff>
    </xdr:to>
    <xdr:sp macro="" textlink="">
      <xdr:nvSpPr>
        <xdr:cNvPr id="135" name="楕円 134"/>
        <xdr:cNvSpPr/>
      </xdr:nvSpPr>
      <xdr:spPr bwMode="auto">
        <a:xfrm>
          <a:off x="49530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18242</xdr:rowOff>
    </xdr:from>
    <xdr:ext cx="736600" cy="259045"/>
    <xdr:sp macro="" textlink="">
      <xdr:nvSpPr>
        <xdr:cNvPr id="136" name="テキスト ボックス 135"/>
        <xdr:cNvSpPr txBox="1"/>
      </xdr:nvSpPr>
      <xdr:spPr>
        <a:xfrm>
          <a:off x="4622800" y="628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35966</xdr:rowOff>
    </xdr:from>
    <xdr:to>
      <xdr:col>22</xdr:col>
      <xdr:colOff>165100</xdr:colOff>
      <xdr:row>35</xdr:row>
      <xdr:rowOff>137566</xdr:rowOff>
    </xdr:to>
    <xdr:sp macro="" textlink="">
      <xdr:nvSpPr>
        <xdr:cNvPr id="137" name="楕円 136"/>
        <xdr:cNvSpPr/>
      </xdr:nvSpPr>
      <xdr:spPr bwMode="auto">
        <a:xfrm>
          <a:off x="42545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147743</xdr:rowOff>
    </xdr:from>
    <xdr:ext cx="762000" cy="259045"/>
    <xdr:sp macro="" textlink="">
      <xdr:nvSpPr>
        <xdr:cNvPr id="138" name="テキスト ボックス 137"/>
        <xdr:cNvSpPr txBox="1"/>
      </xdr:nvSpPr>
      <xdr:spPr>
        <a:xfrm>
          <a:off x="39243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51664</xdr:rowOff>
    </xdr:from>
    <xdr:to>
      <xdr:col>19</xdr:col>
      <xdr:colOff>38100</xdr:colOff>
      <xdr:row>35</xdr:row>
      <xdr:rowOff>153264</xdr:rowOff>
    </xdr:to>
    <xdr:sp macro="" textlink="">
      <xdr:nvSpPr>
        <xdr:cNvPr id="139" name="楕円 138"/>
        <xdr:cNvSpPr/>
      </xdr:nvSpPr>
      <xdr:spPr bwMode="auto">
        <a:xfrm>
          <a:off x="3556000" y="66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163441</xdr:rowOff>
    </xdr:from>
    <xdr:ext cx="762000" cy="259045"/>
    <xdr:sp macro="" textlink="">
      <xdr:nvSpPr>
        <xdr:cNvPr id="140" name="テキスト ボックス 139"/>
        <xdr:cNvSpPr txBox="1"/>
      </xdr:nvSpPr>
      <xdr:spPr>
        <a:xfrm>
          <a:off x="3225800" y="6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202235</xdr:rowOff>
    </xdr:from>
    <xdr:to>
      <xdr:col>15</xdr:col>
      <xdr:colOff>101600</xdr:colOff>
      <xdr:row>35</xdr:row>
      <xdr:rowOff>303835</xdr:rowOff>
    </xdr:to>
    <xdr:sp macro="" textlink="">
      <xdr:nvSpPr>
        <xdr:cNvPr id="141" name="楕円 140"/>
        <xdr:cNvSpPr/>
      </xdr:nvSpPr>
      <xdr:spPr bwMode="auto">
        <a:xfrm>
          <a:off x="2857500" y="681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314012</xdr:rowOff>
    </xdr:from>
    <xdr:ext cx="762000" cy="259045"/>
    <xdr:sp macro="" textlink="">
      <xdr:nvSpPr>
        <xdr:cNvPr id="142" name="テキスト ボックス 141"/>
        <xdr:cNvSpPr txBox="1"/>
      </xdr:nvSpPr>
      <xdr:spPr>
        <a:xfrm>
          <a:off x="2527300" y="658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139052</xdr:rowOff>
    </xdr:from>
    <xdr:to>
      <xdr:col>24</xdr:col>
      <xdr:colOff>63500</xdr:colOff>
      <xdr:row>34</xdr:row>
      <xdr:rowOff>124289</xdr:rowOff>
    </xdr:to>
    <xdr:cxnSp macro="">
      <xdr:nvCxnSpPr>
        <xdr:cNvPr id="61" name="直線コネクタ 60"/>
        <xdr:cNvCxnSpPr/>
      </xdr:nvCxnSpPr>
      <xdr:spPr>
        <a:xfrm flipV="1">
          <a:off x="3797300" y="5625452"/>
          <a:ext cx="8382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124289</xdr:rowOff>
    </xdr:from>
    <xdr:to>
      <xdr:col>19</xdr:col>
      <xdr:colOff>177800</xdr:colOff>
      <xdr:row>35</xdr:row>
      <xdr:rowOff>38507</xdr:rowOff>
    </xdr:to>
    <xdr:cxnSp macro="">
      <xdr:nvCxnSpPr>
        <xdr:cNvPr id="64" name="直線コネクタ 63"/>
        <xdr:cNvCxnSpPr/>
      </xdr:nvCxnSpPr>
      <xdr:spPr>
        <a:xfrm flipV="1">
          <a:off x="2908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38507</xdr:rowOff>
    </xdr:from>
    <xdr:to>
      <xdr:col>15</xdr:col>
      <xdr:colOff>50800</xdr:colOff>
      <xdr:row>35</xdr:row>
      <xdr:rowOff>52889</xdr:rowOff>
    </xdr:to>
    <xdr:cxnSp macro="">
      <xdr:nvCxnSpPr>
        <xdr:cNvPr id="67" name="直線コネクタ 66"/>
        <xdr:cNvCxnSpPr/>
      </xdr:nvCxnSpPr>
      <xdr:spPr>
        <a:xfrm flipV="1">
          <a:off x="2019300" y="603925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52889</xdr:rowOff>
    </xdr:from>
    <xdr:to>
      <xdr:col>10</xdr:col>
      <xdr:colOff>114300</xdr:colOff>
      <xdr:row>35</xdr:row>
      <xdr:rowOff>97866</xdr:rowOff>
    </xdr:to>
    <xdr:cxnSp macro="">
      <xdr:nvCxnSpPr>
        <xdr:cNvPr id="70" name="直線コネクタ 69"/>
        <xdr:cNvCxnSpPr/>
      </xdr:nvCxnSpPr>
      <xdr:spPr>
        <a:xfrm flipV="1">
          <a:off x="1130300" y="6053639"/>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88252</xdr:rowOff>
    </xdr:from>
    <xdr:to>
      <xdr:col>24</xdr:col>
      <xdr:colOff>114300</xdr:colOff>
      <xdr:row>33</xdr:row>
      <xdr:rowOff>18402</xdr:rowOff>
    </xdr:to>
    <xdr:sp macro="" textlink="">
      <xdr:nvSpPr>
        <xdr:cNvPr id="80" name="楕円 79"/>
        <xdr:cNvSpPr/>
      </xdr:nvSpPr>
      <xdr:spPr>
        <a:xfrm>
          <a:off x="45847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111129</xdr:rowOff>
    </xdr:from>
    <xdr:ext cx="534377" cy="259045"/>
    <xdr:sp macro="" textlink="">
      <xdr:nvSpPr>
        <xdr:cNvPr id="81" name="人件費該当値テキスト"/>
        <xdr:cNvSpPr txBox="1"/>
      </xdr:nvSpPr>
      <xdr:spPr>
        <a:xfrm>
          <a:off x="4686300" y="5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73489</xdr:rowOff>
    </xdr:from>
    <xdr:to>
      <xdr:col>20</xdr:col>
      <xdr:colOff>38100</xdr:colOff>
      <xdr:row>35</xdr:row>
      <xdr:rowOff>3639</xdr:rowOff>
    </xdr:to>
    <xdr:sp macro="" textlink="">
      <xdr:nvSpPr>
        <xdr:cNvPr id="82" name="楕円 81"/>
        <xdr:cNvSpPr/>
      </xdr:nvSpPr>
      <xdr:spPr>
        <a:xfrm>
          <a:off x="3746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20166</xdr:rowOff>
    </xdr:from>
    <xdr:ext cx="534377" cy="259045"/>
    <xdr:sp macro="" textlink="">
      <xdr:nvSpPr>
        <xdr:cNvPr id="83" name="テキスト ボックス 82"/>
        <xdr:cNvSpPr txBox="1"/>
      </xdr:nvSpPr>
      <xdr:spPr>
        <a:xfrm>
          <a:off x="3530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159157</xdr:rowOff>
    </xdr:from>
    <xdr:to>
      <xdr:col>15</xdr:col>
      <xdr:colOff>101600</xdr:colOff>
      <xdr:row>35</xdr:row>
      <xdr:rowOff>89307</xdr:rowOff>
    </xdr:to>
    <xdr:sp macro="" textlink="">
      <xdr:nvSpPr>
        <xdr:cNvPr id="84" name="楕円 83"/>
        <xdr:cNvSpPr/>
      </xdr:nvSpPr>
      <xdr:spPr>
        <a:xfrm>
          <a:off x="2857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105834</xdr:rowOff>
    </xdr:from>
    <xdr:ext cx="534377" cy="259045"/>
    <xdr:sp macro="" textlink="">
      <xdr:nvSpPr>
        <xdr:cNvPr id="85" name="テキスト ボックス 84"/>
        <xdr:cNvSpPr txBox="1"/>
      </xdr:nvSpPr>
      <xdr:spPr>
        <a:xfrm>
          <a:off x="2641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2089</xdr:rowOff>
    </xdr:from>
    <xdr:to>
      <xdr:col>10</xdr:col>
      <xdr:colOff>165100</xdr:colOff>
      <xdr:row>35</xdr:row>
      <xdr:rowOff>103689</xdr:rowOff>
    </xdr:to>
    <xdr:sp macro="" textlink="">
      <xdr:nvSpPr>
        <xdr:cNvPr id="86" name="楕円 85"/>
        <xdr:cNvSpPr/>
      </xdr:nvSpPr>
      <xdr:spPr>
        <a:xfrm>
          <a:off x="1968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120216</xdr:rowOff>
    </xdr:from>
    <xdr:ext cx="534377" cy="259045"/>
    <xdr:sp macro="" textlink="">
      <xdr:nvSpPr>
        <xdr:cNvPr id="87" name="テキスト ボックス 86"/>
        <xdr:cNvSpPr txBox="1"/>
      </xdr:nvSpPr>
      <xdr:spPr>
        <a:xfrm>
          <a:off x="1752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47066</xdr:rowOff>
    </xdr:from>
    <xdr:to>
      <xdr:col>6</xdr:col>
      <xdr:colOff>38100</xdr:colOff>
      <xdr:row>35</xdr:row>
      <xdr:rowOff>148666</xdr:rowOff>
    </xdr:to>
    <xdr:sp macro="" textlink="">
      <xdr:nvSpPr>
        <xdr:cNvPr id="88" name="楕円 87"/>
        <xdr:cNvSpPr/>
      </xdr:nvSpPr>
      <xdr:spPr>
        <a:xfrm>
          <a:off x="1079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165193</xdr:rowOff>
    </xdr:from>
    <xdr:ext cx="534377" cy="259045"/>
    <xdr:sp macro="" textlink="">
      <xdr:nvSpPr>
        <xdr:cNvPr id="89" name="テキスト ボックス 88"/>
        <xdr:cNvSpPr txBox="1"/>
      </xdr:nvSpPr>
      <xdr:spPr>
        <a:xfrm>
          <a:off x="863111" y="5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131085</xdr:rowOff>
    </xdr:from>
    <xdr:to>
      <xdr:col>24</xdr:col>
      <xdr:colOff>62865</xdr:colOff>
      <xdr:row>59</xdr:row>
      <xdr:rowOff>36995</xdr:rowOff>
    </xdr:to>
    <xdr:cxnSp macro="">
      <xdr:nvCxnSpPr>
        <xdr:cNvPr id="115" name="直線コネクタ 114"/>
        <xdr:cNvCxnSpPr/>
      </xdr:nvCxnSpPr>
      <xdr:spPr>
        <a:xfrm flipV="1">
          <a:off x="4633595" y="9903735"/>
          <a:ext cx="1270" cy="248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45935</xdr:rowOff>
    </xdr:from>
    <xdr:ext cx="534377" cy="259045"/>
    <xdr:sp macro="" textlink="">
      <xdr:nvSpPr>
        <xdr:cNvPr id="116" name="物件費最小値テキスト"/>
        <xdr:cNvSpPr txBox="1"/>
      </xdr:nvSpPr>
      <xdr:spPr>
        <a:xfrm>
          <a:off x="4686300" y="101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36995</xdr:rowOff>
    </xdr:from>
    <xdr:to>
      <xdr:col>24</xdr:col>
      <xdr:colOff>152400</xdr:colOff>
      <xdr:row>59</xdr:row>
      <xdr:rowOff>36995</xdr:rowOff>
    </xdr:to>
    <xdr:cxnSp macro="">
      <xdr:nvCxnSpPr>
        <xdr:cNvPr id="117" name="直線コネクタ 116"/>
        <xdr:cNvCxnSpPr/>
      </xdr:nvCxnSpPr>
      <xdr:spPr>
        <a:xfrm>
          <a:off x="4546600" y="1015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77762</xdr:rowOff>
    </xdr:from>
    <xdr:ext cx="599010" cy="259045"/>
    <xdr:sp macro="" textlink="">
      <xdr:nvSpPr>
        <xdr:cNvPr id="118" name="物件費最大値テキスト"/>
        <xdr:cNvSpPr txBox="1"/>
      </xdr:nvSpPr>
      <xdr:spPr>
        <a:xfrm>
          <a:off x="4686300" y="967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131085</xdr:rowOff>
    </xdr:from>
    <xdr:to>
      <xdr:col>24</xdr:col>
      <xdr:colOff>152400</xdr:colOff>
      <xdr:row>57</xdr:row>
      <xdr:rowOff>131085</xdr:rowOff>
    </xdr:to>
    <xdr:cxnSp macro="">
      <xdr:nvCxnSpPr>
        <xdr:cNvPr id="119" name="直線コネクタ 118"/>
        <xdr:cNvCxnSpPr/>
      </xdr:nvCxnSpPr>
      <xdr:spPr>
        <a:xfrm>
          <a:off x="4546600" y="99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131085</xdr:rowOff>
    </xdr:from>
    <xdr:to>
      <xdr:col>24</xdr:col>
      <xdr:colOff>63500</xdr:colOff>
      <xdr:row>58</xdr:row>
      <xdr:rowOff>4983</xdr:rowOff>
    </xdr:to>
    <xdr:cxnSp macro="">
      <xdr:nvCxnSpPr>
        <xdr:cNvPr id="120" name="直線コネクタ 119"/>
        <xdr:cNvCxnSpPr/>
      </xdr:nvCxnSpPr>
      <xdr:spPr>
        <a:xfrm flipV="1">
          <a:off x="3797300" y="9903735"/>
          <a:ext cx="838200" cy="4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90385</xdr:rowOff>
    </xdr:from>
    <xdr:ext cx="534377" cy="259045"/>
    <xdr:sp macro="" textlink="">
      <xdr:nvSpPr>
        <xdr:cNvPr id="121" name="物件費平均値テキスト"/>
        <xdr:cNvSpPr txBox="1"/>
      </xdr:nvSpPr>
      <xdr:spPr>
        <a:xfrm>
          <a:off x="4686300" y="1003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111958</xdr:rowOff>
    </xdr:from>
    <xdr:to>
      <xdr:col>24</xdr:col>
      <xdr:colOff>114300</xdr:colOff>
      <xdr:row>59</xdr:row>
      <xdr:rowOff>42108</xdr:rowOff>
    </xdr:to>
    <xdr:sp macro="" textlink="">
      <xdr:nvSpPr>
        <xdr:cNvPr id="122" name="フローチャート: 判断 121"/>
        <xdr:cNvSpPr/>
      </xdr:nvSpPr>
      <xdr:spPr>
        <a:xfrm>
          <a:off x="4584700" y="1005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4983</xdr:rowOff>
    </xdr:from>
    <xdr:to>
      <xdr:col>19</xdr:col>
      <xdr:colOff>177800</xdr:colOff>
      <xdr:row>58</xdr:row>
      <xdr:rowOff>12113</xdr:rowOff>
    </xdr:to>
    <xdr:cxnSp macro="">
      <xdr:nvCxnSpPr>
        <xdr:cNvPr id="123" name="直線コネクタ 122"/>
        <xdr:cNvCxnSpPr/>
      </xdr:nvCxnSpPr>
      <xdr:spPr>
        <a:xfrm flipV="1">
          <a:off x="2908300" y="9949083"/>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114172</xdr:rowOff>
    </xdr:from>
    <xdr:to>
      <xdr:col>20</xdr:col>
      <xdr:colOff>38100</xdr:colOff>
      <xdr:row>59</xdr:row>
      <xdr:rowOff>44322</xdr:rowOff>
    </xdr:to>
    <xdr:sp macro="" textlink="">
      <xdr:nvSpPr>
        <xdr:cNvPr id="124" name="フローチャート: 判断 123"/>
        <xdr:cNvSpPr/>
      </xdr:nvSpPr>
      <xdr:spPr>
        <a:xfrm>
          <a:off x="3746500" y="1005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35449</xdr:rowOff>
    </xdr:from>
    <xdr:ext cx="534377" cy="259045"/>
    <xdr:sp macro="" textlink="">
      <xdr:nvSpPr>
        <xdr:cNvPr id="125" name="テキスト ボックス 124"/>
        <xdr:cNvSpPr txBox="1"/>
      </xdr:nvSpPr>
      <xdr:spPr>
        <a:xfrm>
          <a:off x="3530111" y="101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149523</xdr:rowOff>
    </xdr:from>
    <xdr:to>
      <xdr:col>15</xdr:col>
      <xdr:colOff>50800</xdr:colOff>
      <xdr:row>58</xdr:row>
      <xdr:rowOff>12113</xdr:rowOff>
    </xdr:to>
    <xdr:cxnSp macro="">
      <xdr:nvCxnSpPr>
        <xdr:cNvPr id="126" name="直線コネクタ 125"/>
        <xdr:cNvCxnSpPr/>
      </xdr:nvCxnSpPr>
      <xdr:spPr>
        <a:xfrm>
          <a:off x="2019300" y="9579273"/>
          <a:ext cx="889000" cy="3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118776</xdr:rowOff>
    </xdr:from>
    <xdr:to>
      <xdr:col>15</xdr:col>
      <xdr:colOff>101600</xdr:colOff>
      <xdr:row>59</xdr:row>
      <xdr:rowOff>48926</xdr:rowOff>
    </xdr:to>
    <xdr:sp macro="" textlink="">
      <xdr:nvSpPr>
        <xdr:cNvPr id="127" name="フローチャート: 判断 126"/>
        <xdr:cNvSpPr/>
      </xdr:nvSpPr>
      <xdr:spPr>
        <a:xfrm>
          <a:off x="2857500" y="1006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40053</xdr:rowOff>
    </xdr:from>
    <xdr:ext cx="534377" cy="259045"/>
    <xdr:sp macro="" textlink="">
      <xdr:nvSpPr>
        <xdr:cNvPr id="128" name="テキスト ボックス 127"/>
        <xdr:cNvSpPr txBox="1"/>
      </xdr:nvSpPr>
      <xdr:spPr>
        <a:xfrm>
          <a:off x="2641111" y="101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167103</xdr:rowOff>
    </xdr:from>
    <xdr:to>
      <xdr:col>10</xdr:col>
      <xdr:colOff>114300</xdr:colOff>
      <xdr:row>55</xdr:row>
      <xdr:rowOff>149523</xdr:rowOff>
    </xdr:to>
    <xdr:cxnSp macro="">
      <xdr:nvCxnSpPr>
        <xdr:cNvPr id="129" name="直線コネクタ 128"/>
        <xdr:cNvCxnSpPr/>
      </xdr:nvCxnSpPr>
      <xdr:spPr>
        <a:xfrm>
          <a:off x="1130300" y="8739603"/>
          <a:ext cx="889000" cy="8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119098</xdr:rowOff>
    </xdr:from>
    <xdr:to>
      <xdr:col>10</xdr:col>
      <xdr:colOff>165100</xdr:colOff>
      <xdr:row>59</xdr:row>
      <xdr:rowOff>49248</xdr:rowOff>
    </xdr:to>
    <xdr:sp macro="" textlink="">
      <xdr:nvSpPr>
        <xdr:cNvPr id="130" name="フローチャート: 判断 129"/>
        <xdr:cNvSpPr/>
      </xdr:nvSpPr>
      <xdr:spPr>
        <a:xfrm>
          <a:off x="1968500" y="1006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40375</xdr:rowOff>
    </xdr:from>
    <xdr:ext cx="534377" cy="259045"/>
    <xdr:sp macro="" textlink="">
      <xdr:nvSpPr>
        <xdr:cNvPr id="131" name="テキスト ボックス 130"/>
        <xdr:cNvSpPr txBox="1"/>
      </xdr:nvSpPr>
      <xdr:spPr>
        <a:xfrm>
          <a:off x="1752111" y="10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109683</xdr:rowOff>
    </xdr:from>
    <xdr:to>
      <xdr:col>6</xdr:col>
      <xdr:colOff>38100</xdr:colOff>
      <xdr:row>59</xdr:row>
      <xdr:rowOff>39833</xdr:rowOff>
    </xdr:to>
    <xdr:sp macro="" textlink="">
      <xdr:nvSpPr>
        <xdr:cNvPr id="132" name="フローチャート: 判断 131"/>
        <xdr:cNvSpPr/>
      </xdr:nvSpPr>
      <xdr:spPr>
        <a:xfrm>
          <a:off x="10795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30960</xdr:rowOff>
    </xdr:from>
    <xdr:ext cx="534377" cy="259045"/>
    <xdr:sp macro="" textlink="">
      <xdr:nvSpPr>
        <xdr:cNvPr id="133" name="テキスト ボックス 132"/>
        <xdr:cNvSpPr txBox="1"/>
      </xdr:nvSpPr>
      <xdr:spPr>
        <a:xfrm>
          <a:off x="863111" y="101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80285</xdr:rowOff>
    </xdr:from>
    <xdr:to>
      <xdr:col>24</xdr:col>
      <xdr:colOff>114300</xdr:colOff>
      <xdr:row>58</xdr:row>
      <xdr:rowOff>10435</xdr:rowOff>
    </xdr:to>
    <xdr:sp macro="" textlink="">
      <xdr:nvSpPr>
        <xdr:cNvPr id="139" name="楕円 138"/>
        <xdr:cNvSpPr/>
      </xdr:nvSpPr>
      <xdr:spPr>
        <a:xfrm>
          <a:off x="4584700" y="98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33312</xdr:rowOff>
    </xdr:from>
    <xdr:ext cx="599010" cy="259045"/>
    <xdr:sp macro="" textlink="">
      <xdr:nvSpPr>
        <xdr:cNvPr id="140" name="物件費該当値テキスト"/>
        <xdr:cNvSpPr txBox="1"/>
      </xdr:nvSpPr>
      <xdr:spPr>
        <a:xfrm>
          <a:off x="4686300" y="980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125633</xdr:rowOff>
    </xdr:from>
    <xdr:to>
      <xdr:col>20</xdr:col>
      <xdr:colOff>38100</xdr:colOff>
      <xdr:row>58</xdr:row>
      <xdr:rowOff>55783</xdr:rowOff>
    </xdr:to>
    <xdr:sp macro="" textlink="">
      <xdr:nvSpPr>
        <xdr:cNvPr id="141" name="楕円 140"/>
        <xdr:cNvSpPr/>
      </xdr:nvSpPr>
      <xdr:spPr>
        <a:xfrm>
          <a:off x="3746500" y="98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72310</xdr:rowOff>
    </xdr:from>
    <xdr:ext cx="599010" cy="259045"/>
    <xdr:sp macro="" textlink="">
      <xdr:nvSpPr>
        <xdr:cNvPr id="142" name="テキスト ボックス 141"/>
        <xdr:cNvSpPr txBox="1"/>
      </xdr:nvSpPr>
      <xdr:spPr>
        <a:xfrm>
          <a:off x="3497795" y="967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132763</xdr:rowOff>
    </xdr:from>
    <xdr:to>
      <xdr:col>15</xdr:col>
      <xdr:colOff>101600</xdr:colOff>
      <xdr:row>58</xdr:row>
      <xdr:rowOff>62913</xdr:rowOff>
    </xdr:to>
    <xdr:sp macro="" textlink="">
      <xdr:nvSpPr>
        <xdr:cNvPr id="143" name="楕円 142"/>
        <xdr:cNvSpPr/>
      </xdr:nvSpPr>
      <xdr:spPr>
        <a:xfrm>
          <a:off x="2857500" y="99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79440</xdr:rowOff>
    </xdr:from>
    <xdr:ext cx="599010" cy="259045"/>
    <xdr:sp macro="" textlink="">
      <xdr:nvSpPr>
        <xdr:cNvPr id="144" name="テキスト ボックス 143"/>
        <xdr:cNvSpPr txBox="1"/>
      </xdr:nvSpPr>
      <xdr:spPr>
        <a:xfrm>
          <a:off x="2608795" y="96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98723</xdr:rowOff>
    </xdr:from>
    <xdr:to>
      <xdr:col>10</xdr:col>
      <xdr:colOff>165100</xdr:colOff>
      <xdr:row>56</xdr:row>
      <xdr:rowOff>28873</xdr:rowOff>
    </xdr:to>
    <xdr:sp macro="" textlink="">
      <xdr:nvSpPr>
        <xdr:cNvPr id="145" name="楕円 144"/>
        <xdr:cNvSpPr/>
      </xdr:nvSpPr>
      <xdr:spPr>
        <a:xfrm>
          <a:off x="1968500" y="9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45400</xdr:rowOff>
    </xdr:from>
    <xdr:ext cx="599010" cy="259045"/>
    <xdr:sp macro="" textlink="">
      <xdr:nvSpPr>
        <xdr:cNvPr id="146" name="テキスト ボックス 145"/>
        <xdr:cNvSpPr txBox="1"/>
      </xdr:nvSpPr>
      <xdr:spPr>
        <a:xfrm>
          <a:off x="1719795" y="93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116303</xdr:rowOff>
    </xdr:from>
    <xdr:to>
      <xdr:col>6</xdr:col>
      <xdr:colOff>38100</xdr:colOff>
      <xdr:row>51</xdr:row>
      <xdr:rowOff>46453</xdr:rowOff>
    </xdr:to>
    <xdr:sp macro="" textlink="">
      <xdr:nvSpPr>
        <xdr:cNvPr id="147" name="楕円 146"/>
        <xdr:cNvSpPr/>
      </xdr:nvSpPr>
      <xdr:spPr>
        <a:xfrm>
          <a:off x="1079500" y="86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62980</xdr:rowOff>
    </xdr:from>
    <xdr:ext cx="599010" cy="259045"/>
    <xdr:sp macro="" textlink="">
      <xdr:nvSpPr>
        <xdr:cNvPr id="148" name="テキスト ボックス 147"/>
        <xdr:cNvSpPr txBox="1"/>
      </xdr:nvSpPr>
      <xdr:spPr>
        <a:xfrm>
          <a:off x="830795" y="846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8" name="直線コネクタ 167"/>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9"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70" name="直線コネクタ 169"/>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71"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72" name="直線コネクタ 171"/>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85522</xdr:rowOff>
    </xdr:from>
    <xdr:to>
      <xdr:col>24</xdr:col>
      <xdr:colOff>63500</xdr:colOff>
      <xdr:row>75</xdr:row>
      <xdr:rowOff>133185</xdr:rowOff>
    </xdr:to>
    <xdr:cxnSp macro="">
      <xdr:nvCxnSpPr>
        <xdr:cNvPr id="173" name="直線コネクタ 172"/>
        <xdr:cNvCxnSpPr/>
      </xdr:nvCxnSpPr>
      <xdr:spPr>
        <a:xfrm>
          <a:off x="3797300" y="12944272"/>
          <a:ext cx="8382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4"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5" name="フローチャート: 判断 174"/>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85522</xdr:rowOff>
    </xdr:from>
    <xdr:to>
      <xdr:col>19</xdr:col>
      <xdr:colOff>177800</xdr:colOff>
      <xdr:row>75</xdr:row>
      <xdr:rowOff>92723</xdr:rowOff>
    </xdr:to>
    <xdr:cxnSp macro="">
      <xdr:nvCxnSpPr>
        <xdr:cNvPr id="176" name="直線コネクタ 175"/>
        <xdr:cNvCxnSpPr/>
      </xdr:nvCxnSpPr>
      <xdr:spPr>
        <a:xfrm flipV="1">
          <a:off x="2908300" y="1294427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7" name="フローチャート: 判断 176"/>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8" name="テキスト ボックス 177"/>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39574</xdr:rowOff>
    </xdr:from>
    <xdr:to>
      <xdr:col>15</xdr:col>
      <xdr:colOff>50800</xdr:colOff>
      <xdr:row>75</xdr:row>
      <xdr:rowOff>92723</xdr:rowOff>
    </xdr:to>
    <xdr:cxnSp macro="">
      <xdr:nvCxnSpPr>
        <xdr:cNvPr id="179" name="直線コネクタ 178"/>
        <xdr:cNvCxnSpPr/>
      </xdr:nvCxnSpPr>
      <xdr:spPr>
        <a:xfrm>
          <a:off x="2019300" y="12898324"/>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80" name="フローチャート: 判断 179"/>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81" name="テキスト ボックス 180"/>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39574</xdr:rowOff>
    </xdr:from>
    <xdr:to>
      <xdr:col>10</xdr:col>
      <xdr:colOff>114300</xdr:colOff>
      <xdr:row>75</xdr:row>
      <xdr:rowOff>133985</xdr:rowOff>
    </xdr:to>
    <xdr:cxnSp macro="">
      <xdr:nvCxnSpPr>
        <xdr:cNvPr id="182" name="直線コネクタ 181"/>
        <xdr:cNvCxnSpPr/>
      </xdr:nvCxnSpPr>
      <xdr:spPr>
        <a:xfrm flipV="1">
          <a:off x="1130300" y="12898324"/>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3" name="フローチャート: 判断 182"/>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4" name="テキスト ボックス 183"/>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5" name="フローチャート: 判断 184"/>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6" name="テキスト ボックス 185"/>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82385</xdr:rowOff>
    </xdr:from>
    <xdr:to>
      <xdr:col>24</xdr:col>
      <xdr:colOff>114300</xdr:colOff>
      <xdr:row>76</xdr:row>
      <xdr:rowOff>12536</xdr:rowOff>
    </xdr:to>
    <xdr:sp macro="" textlink="">
      <xdr:nvSpPr>
        <xdr:cNvPr id="192" name="楕円 191"/>
        <xdr:cNvSpPr/>
      </xdr:nvSpPr>
      <xdr:spPr>
        <a:xfrm>
          <a:off x="4584700" y="12941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105262</xdr:rowOff>
    </xdr:from>
    <xdr:ext cx="469744" cy="259045"/>
    <xdr:sp macro="" textlink="">
      <xdr:nvSpPr>
        <xdr:cNvPr id="193" name="維持補修費該当値テキスト"/>
        <xdr:cNvSpPr txBox="1"/>
      </xdr:nvSpPr>
      <xdr:spPr>
        <a:xfrm>
          <a:off x="4686300" y="127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34722</xdr:rowOff>
    </xdr:from>
    <xdr:to>
      <xdr:col>20</xdr:col>
      <xdr:colOff>38100</xdr:colOff>
      <xdr:row>75</xdr:row>
      <xdr:rowOff>136322</xdr:rowOff>
    </xdr:to>
    <xdr:sp macro="" textlink="">
      <xdr:nvSpPr>
        <xdr:cNvPr id="194" name="楕円 193"/>
        <xdr:cNvSpPr/>
      </xdr:nvSpPr>
      <xdr:spPr>
        <a:xfrm>
          <a:off x="3746500" y="128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152849</xdr:rowOff>
    </xdr:from>
    <xdr:ext cx="469744" cy="259045"/>
    <xdr:sp macro="" textlink="">
      <xdr:nvSpPr>
        <xdr:cNvPr id="195" name="テキスト ボックス 194"/>
        <xdr:cNvSpPr txBox="1"/>
      </xdr:nvSpPr>
      <xdr:spPr>
        <a:xfrm>
          <a:off x="3562428" y="1266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41923</xdr:rowOff>
    </xdr:from>
    <xdr:to>
      <xdr:col>15</xdr:col>
      <xdr:colOff>101600</xdr:colOff>
      <xdr:row>75</xdr:row>
      <xdr:rowOff>143523</xdr:rowOff>
    </xdr:to>
    <xdr:sp macro="" textlink="">
      <xdr:nvSpPr>
        <xdr:cNvPr id="196" name="楕円 195"/>
        <xdr:cNvSpPr/>
      </xdr:nvSpPr>
      <xdr:spPr>
        <a:xfrm>
          <a:off x="2857500" y="12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160050</xdr:rowOff>
    </xdr:from>
    <xdr:ext cx="469744" cy="259045"/>
    <xdr:sp macro="" textlink="">
      <xdr:nvSpPr>
        <xdr:cNvPr id="197" name="テキスト ボックス 196"/>
        <xdr:cNvSpPr txBox="1"/>
      </xdr:nvSpPr>
      <xdr:spPr>
        <a:xfrm>
          <a:off x="2673428" y="126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160224</xdr:rowOff>
    </xdr:from>
    <xdr:to>
      <xdr:col>10</xdr:col>
      <xdr:colOff>165100</xdr:colOff>
      <xdr:row>75</xdr:row>
      <xdr:rowOff>90374</xdr:rowOff>
    </xdr:to>
    <xdr:sp macro="" textlink="">
      <xdr:nvSpPr>
        <xdr:cNvPr id="198" name="楕円 197"/>
        <xdr:cNvSpPr/>
      </xdr:nvSpPr>
      <xdr:spPr>
        <a:xfrm>
          <a:off x="1968500" y="12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106901</xdr:rowOff>
    </xdr:from>
    <xdr:ext cx="469744" cy="259045"/>
    <xdr:sp macro="" textlink="">
      <xdr:nvSpPr>
        <xdr:cNvPr id="199" name="テキスト ボックス 198"/>
        <xdr:cNvSpPr txBox="1"/>
      </xdr:nvSpPr>
      <xdr:spPr>
        <a:xfrm>
          <a:off x="1784428" y="126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83185</xdr:rowOff>
    </xdr:from>
    <xdr:to>
      <xdr:col>6</xdr:col>
      <xdr:colOff>38100</xdr:colOff>
      <xdr:row>76</xdr:row>
      <xdr:rowOff>13336</xdr:rowOff>
    </xdr:to>
    <xdr:sp macro="" textlink="">
      <xdr:nvSpPr>
        <xdr:cNvPr id="200" name="楕円 199"/>
        <xdr:cNvSpPr/>
      </xdr:nvSpPr>
      <xdr:spPr>
        <a:xfrm>
          <a:off x="1079500" y="12941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29862</xdr:rowOff>
    </xdr:from>
    <xdr:ext cx="469744" cy="259045"/>
    <xdr:sp macro="" textlink="">
      <xdr:nvSpPr>
        <xdr:cNvPr id="201" name="テキスト ボックス 200"/>
        <xdr:cNvSpPr txBox="1"/>
      </xdr:nvSpPr>
      <xdr:spPr>
        <a:xfrm>
          <a:off x="895428" y="1271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6" name="直線コネクタ 225"/>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7"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8" name="直線コネクタ 227"/>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9"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30" name="直線コネクタ 229"/>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43002</xdr:rowOff>
    </xdr:from>
    <xdr:to>
      <xdr:col>24</xdr:col>
      <xdr:colOff>63500</xdr:colOff>
      <xdr:row>98</xdr:row>
      <xdr:rowOff>94298</xdr:rowOff>
    </xdr:to>
    <xdr:cxnSp macro="">
      <xdr:nvCxnSpPr>
        <xdr:cNvPr id="231" name="直線コネクタ 230"/>
        <xdr:cNvCxnSpPr/>
      </xdr:nvCxnSpPr>
      <xdr:spPr>
        <a:xfrm flipV="1">
          <a:off x="3797300" y="16845102"/>
          <a:ext cx="8382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32"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3" name="フローチャート: 判断 232"/>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94298</xdr:rowOff>
    </xdr:from>
    <xdr:to>
      <xdr:col>19</xdr:col>
      <xdr:colOff>177800</xdr:colOff>
      <xdr:row>98</xdr:row>
      <xdr:rowOff>144869</xdr:rowOff>
    </xdr:to>
    <xdr:cxnSp macro="">
      <xdr:nvCxnSpPr>
        <xdr:cNvPr id="234" name="直線コネクタ 233"/>
        <xdr:cNvCxnSpPr/>
      </xdr:nvCxnSpPr>
      <xdr:spPr>
        <a:xfrm flipV="1">
          <a:off x="2908300" y="16896398"/>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5" name="フローチャート: 判断 234"/>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6" name="テキスト ボックス 235"/>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114719</xdr:rowOff>
    </xdr:from>
    <xdr:to>
      <xdr:col>15</xdr:col>
      <xdr:colOff>50800</xdr:colOff>
      <xdr:row>98</xdr:row>
      <xdr:rowOff>144869</xdr:rowOff>
    </xdr:to>
    <xdr:cxnSp macro="">
      <xdr:nvCxnSpPr>
        <xdr:cNvPr id="237" name="直線コネクタ 236"/>
        <xdr:cNvCxnSpPr/>
      </xdr:nvCxnSpPr>
      <xdr:spPr>
        <a:xfrm>
          <a:off x="2019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8" name="フローチャート: 判断 237"/>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9" name="テキスト ボックス 238"/>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114719</xdr:rowOff>
    </xdr:from>
    <xdr:to>
      <xdr:col>10</xdr:col>
      <xdr:colOff>114300</xdr:colOff>
      <xdr:row>98</xdr:row>
      <xdr:rowOff>169684</xdr:rowOff>
    </xdr:to>
    <xdr:cxnSp macro="">
      <xdr:nvCxnSpPr>
        <xdr:cNvPr id="240" name="直線コネクタ 239"/>
        <xdr:cNvCxnSpPr/>
      </xdr:nvCxnSpPr>
      <xdr:spPr>
        <a:xfrm flipV="1">
          <a:off x="1130300" y="16916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41" name="フローチャート: 判断 240"/>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42" name="テキスト ボックス 241"/>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3" name="フローチャート: 判断 242"/>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4" name="テキスト ボックス 243"/>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163652</xdr:rowOff>
    </xdr:from>
    <xdr:to>
      <xdr:col>24</xdr:col>
      <xdr:colOff>114300</xdr:colOff>
      <xdr:row>98</xdr:row>
      <xdr:rowOff>93802</xdr:rowOff>
    </xdr:to>
    <xdr:sp macro="" textlink="">
      <xdr:nvSpPr>
        <xdr:cNvPr id="250" name="楕円 249"/>
        <xdr:cNvSpPr/>
      </xdr:nvSpPr>
      <xdr:spPr>
        <a:xfrm>
          <a:off x="45847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142079</xdr:rowOff>
    </xdr:from>
    <xdr:ext cx="534377" cy="259045"/>
    <xdr:sp macro="" textlink="">
      <xdr:nvSpPr>
        <xdr:cNvPr id="251" name="扶助費該当値テキスト"/>
        <xdr:cNvSpPr txBox="1"/>
      </xdr:nvSpPr>
      <xdr:spPr>
        <a:xfrm>
          <a:off x="4686300" y="167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43498</xdr:rowOff>
    </xdr:from>
    <xdr:to>
      <xdr:col>20</xdr:col>
      <xdr:colOff>38100</xdr:colOff>
      <xdr:row>98</xdr:row>
      <xdr:rowOff>145098</xdr:rowOff>
    </xdr:to>
    <xdr:sp macro="" textlink="">
      <xdr:nvSpPr>
        <xdr:cNvPr id="252" name="楕円 251"/>
        <xdr:cNvSpPr/>
      </xdr:nvSpPr>
      <xdr:spPr>
        <a:xfrm>
          <a:off x="37465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136225</xdr:rowOff>
    </xdr:from>
    <xdr:ext cx="534377" cy="259045"/>
    <xdr:sp macro="" textlink="">
      <xdr:nvSpPr>
        <xdr:cNvPr id="253" name="テキスト ボックス 252"/>
        <xdr:cNvSpPr txBox="1"/>
      </xdr:nvSpPr>
      <xdr:spPr>
        <a:xfrm>
          <a:off x="3530111" y="169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94069</xdr:rowOff>
    </xdr:from>
    <xdr:to>
      <xdr:col>15</xdr:col>
      <xdr:colOff>101600</xdr:colOff>
      <xdr:row>99</xdr:row>
      <xdr:rowOff>24219</xdr:rowOff>
    </xdr:to>
    <xdr:sp macro="" textlink="">
      <xdr:nvSpPr>
        <xdr:cNvPr id="254" name="楕円 253"/>
        <xdr:cNvSpPr/>
      </xdr:nvSpPr>
      <xdr:spPr>
        <a:xfrm>
          <a:off x="2857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15346</xdr:rowOff>
    </xdr:from>
    <xdr:ext cx="534377" cy="259045"/>
    <xdr:sp macro="" textlink="">
      <xdr:nvSpPr>
        <xdr:cNvPr id="255" name="テキスト ボックス 254"/>
        <xdr:cNvSpPr txBox="1"/>
      </xdr:nvSpPr>
      <xdr:spPr>
        <a:xfrm>
          <a:off x="2641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63919</xdr:rowOff>
    </xdr:from>
    <xdr:to>
      <xdr:col>10</xdr:col>
      <xdr:colOff>165100</xdr:colOff>
      <xdr:row>98</xdr:row>
      <xdr:rowOff>165519</xdr:rowOff>
    </xdr:to>
    <xdr:sp macro="" textlink="">
      <xdr:nvSpPr>
        <xdr:cNvPr id="256" name="楕円 255"/>
        <xdr:cNvSpPr/>
      </xdr:nvSpPr>
      <xdr:spPr>
        <a:xfrm>
          <a:off x="1968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156646</xdr:rowOff>
    </xdr:from>
    <xdr:ext cx="534377" cy="259045"/>
    <xdr:sp macro="" textlink="">
      <xdr:nvSpPr>
        <xdr:cNvPr id="257" name="テキスト ボックス 256"/>
        <xdr:cNvSpPr txBox="1"/>
      </xdr:nvSpPr>
      <xdr:spPr>
        <a:xfrm>
          <a:off x="1752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118884</xdr:rowOff>
    </xdr:from>
    <xdr:to>
      <xdr:col>6</xdr:col>
      <xdr:colOff>38100</xdr:colOff>
      <xdr:row>99</xdr:row>
      <xdr:rowOff>49034</xdr:rowOff>
    </xdr:to>
    <xdr:sp macro="" textlink="">
      <xdr:nvSpPr>
        <xdr:cNvPr id="258" name="楕円 257"/>
        <xdr:cNvSpPr/>
      </xdr:nvSpPr>
      <xdr:spPr>
        <a:xfrm>
          <a:off x="1079500" y="169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40161</xdr:rowOff>
    </xdr:from>
    <xdr:ext cx="534377" cy="259045"/>
    <xdr:sp macro="" textlink="">
      <xdr:nvSpPr>
        <xdr:cNvPr id="259" name="テキスト ボックス 258"/>
        <xdr:cNvSpPr txBox="1"/>
      </xdr:nvSpPr>
      <xdr:spPr>
        <a:xfrm>
          <a:off x="863111" y="17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81" name="直線コネクタ 280"/>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2"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3" name="直線コネクタ 282"/>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4"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5" name="直線コネクタ 284"/>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143015</xdr:rowOff>
    </xdr:from>
    <xdr:to>
      <xdr:col>55</xdr:col>
      <xdr:colOff>0</xdr:colOff>
      <xdr:row>35</xdr:row>
      <xdr:rowOff>6476</xdr:rowOff>
    </xdr:to>
    <xdr:cxnSp macro="">
      <xdr:nvCxnSpPr>
        <xdr:cNvPr id="286" name="直線コネクタ 285"/>
        <xdr:cNvCxnSpPr/>
      </xdr:nvCxnSpPr>
      <xdr:spPr>
        <a:xfrm flipV="1">
          <a:off x="9639300" y="5629415"/>
          <a:ext cx="838200" cy="3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7"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8" name="フローチャート: 判断 287"/>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6476</xdr:rowOff>
    </xdr:from>
    <xdr:to>
      <xdr:col>50</xdr:col>
      <xdr:colOff>114300</xdr:colOff>
      <xdr:row>35</xdr:row>
      <xdr:rowOff>24179</xdr:rowOff>
    </xdr:to>
    <xdr:cxnSp macro="">
      <xdr:nvCxnSpPr>
        <xdr:cNvPr id="289" name="直線コネクタ 288"/>
        <xdr:cNvCxnSpPr/>
      </xdr:nvCxnSpPr>
      <xdr:spPr>
        <a:xfrm flipV="1">
          <a:off x="8750300" y="6007226"/>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90" name="フローチャート: 判断 289"/>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91" name="テキスト ボックス 290"/>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24179</xdr:rowOff>
    </xdr:from>
    <xdr:to>
      <xdr:col>45</xdr:col>
      <xdr:colOff>177800</xdr:colOff>
      <xdr:row>36</xdr:row>
      <xdr:rowOff>55136</xdr:rowOff>
    </xdr:to>
    <xdr:cxnSp macro="">
      <xdr:nvCxnSpPr>
        <xdr:cNvPr id="292" name="直線コネクタ 291"/>
        <xdr:cNvCxnSpPr/>
      </xdr:nvCxnSpPr>
      <xdr:spPr>
        <a:xfrm flipV="1">
          <a:off x="7861300" y="6024929"/>
          <a:ext cx="889000" cy="20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3" name="フローチャート: 判断 292"/>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4" name="テキスト ボックス 293"/>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8136</xdr:rowOff>
    </xdr:from>
    <xdr:to>
      <xdr:col>41</xdr:col>
      <xdr:colOff>50800</xdr:colOff>
      <xdr:row>36</xdr:row>
      <xdr:rowOff>55136</xdr:rowOff>
    </xdr:to>
    <xdr:cxnSp macro="">
      <xdr:nvCxnSpPr>
        <xdr:cNvPr id="295" name="直線コネクタ 294"/>
        <xdr:cNvCxnSpPr/>
      </xdr:nvCxnSpPr>
      <xdr:spPr>
        <a:xfrm>
          <a:off x="6972300" y="6180336"/>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6" name="フローチャート: 判断 295"/>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7" name="テキスト ボックス 296"/>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8" name="フローチャート: 判断 297"/>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9" name="テキスト ボックス 298"/>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92215</xdr:rowOff>
    </xdr:from>
    <xdr:to>
      <xdr:col>55</xdr:col>
      <xdr:colOff>50800</xdr:colOff>
      <xdr:row>33</xdr:row>
      <xdr:rowOff>22365</xdr:rowOff>
    </xdr:to>
    <xdr:sp macro="" textlink="">
      <xdr:nvSpPr>
        <xdr:cNvPr id="305" name="楕円 304"/>
        <xdr:cNvSpPr/>
      </xdr:nvSpPr>
      <xdr:spPr>
        <a:xfrm>
          <a:off x="10426700" y="55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115092</xdr:rowOff>
    </xdr:from>
    <xdr:ext cx="599010" cy="259045"/>
    <xdr:sp macro="" textlink="">
      <xdr:nvSpPr>
        <xdr:cNvPr id="306" name="補助費等該当値テキスト"/>
        <xdr:cNvSpPr txBox="1"/>
      </xdr:nvSpPr>
      <xdr:spPr>
        <a:xfrm>
          <a:off x="10528300" y="543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127126</xdr:rowOff>
    </xdr:from>
    <xdr:to>
      <xdr:col>50</xdr:col>
      <xdr:colOff>165100</xdr:colOff>
      <xdr:row>35</xdr:row>
      <xdr:rowOff>57276</xdr:rowOff>
    </xdr:to>
    <xdr:sp macro="" textlink="">
      <xdr:nvSpPr>
        <xdr:cNvPr id="307" name="楕円 306"/>
        <xdr:cNvSpPr/>
      </xdr:nvSpPr>
      <xdr:spPr>
        <a:xfrm>
          <a:off x="9588500" y="5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73803</xdr:rowOff>
    </xdr:from>
    <xdr:ext cx="599010" cy="259045"/>
    <xdr:sp macro="" textlink="">
      <xdr:nvSpPr>
        <xdr:cNvPr id="308" name="テキスト ボックス 307"/>
        <xdr:cNvSpPr txBox="1"/>
      </xdr:nvSpPr>
      <xdr:spPr>
        <a:xfrm>
          <a:off x="9339795" y="573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144829</xdr:rowOff>
    </xdr:from>
    <xdr:to>
      <xdr:col>46</xdr:col>
      <xdr:colOff>38100</xdr:colOff>
      <xdr:row>35</xdr:row>
      <xdr:rowOff>74979</xdr:rowOff>
    </xdr:to>
    <xdr:sp macro="" textlink="">
      <xdr:nvSpPr>
        <xdr:cNvPr id="309" name="楕円 308"/>
        <xdr:cNvSpPr/>
      </xdr:nvSpPr>
      <xdr:spPr>
        <a:xfrm>
          <a:off x="8699500" y="59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91506</xdr:rowOff>
    </xdr:from>
    <xdr:ext cx="599010" cy="259045"/>
    <xdr:sp macro="" textlink="">
      <xdr:nvSpPr>
        <xdr:cNvPr id="310" name="テキスト ボックス 309"/>
        <xdr:cNvSpPr txBox="1"/>
      </xdr:nvSpPr>
      <xdr:spPr>
        <a:xfrm>
          <a:off x="8450795" y="574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4336</xdr:rowOff>
    </xdr:from>
    <xdr:to>
      <xdr:col>41</xdr:col>
      <xdr:colOff>101600</xdr:colOff>
      <xdr:row>36</xdr:row>
      <xdr:rowOff>105936</xdr:rowOff>
    </xdr:to>
    <xdr:sp macro="" textlink="">
      <xdr:nvSpPr>
        <xdr:cNvPr id="311" name="楕円 310"/>
        <xdr:cNvSpPr/>
      </xdr:nvSpPr>
      <xdr:spPr>
        <a:xfrm>
          <a:off x="7810500" y="61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122463</xdr:rowOff>
    </xdr:from>
    <xdr:ext cx="534377" cy="259045"/>
    <xdr:sp macro="" textlink="">
      <xdr:nvSpPr>
        <xdr:cNvPr id="312" name="テキスト ボックス 311"/>
        <xdr:cNvSpPr txBox="1"/>
      </xdr:nvSpPr>
      <xdr:spPr>
        <a:xfrm>
          <a:off x="7594111" y="59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128786</xdr:rowOff>
    </xdr:from>
    <xdr:to>
      <xdr:col>36</xdr:col>
      <xdr:colOff>165100</xdr:colOff>
      <xdr:row>36</xdr:row>
      <xdr:rowOff>58936</xdr:rowOff>
    </xdr:to>
    <xdr:sp macro="" textlink="">
      <xdr:nvSpPr>
        <xdr:cNvPr id="313" name="楕円 312"/>
        <xdr:cNvSpPr/>
      </xdr:nvSpPr>
      <xdr:spPr>
        <a:xfrm>
          <a:off x="6921500" y="61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75463</xdr:rowOff>
    </xdr:from>
    <xdr:ext cx="599010" cy="259045"/>
    <xdr:sp macro="" textlink="">
      <xdr:nvSpPr>
        <xdr:cNvPr id="314" name="テキスト ボックス 313"/>
        <xdr:cNvSpPr txBox="1"/>
      </xdr:nvSpPr>
      <xdr:spPr>
        <a:xfrm>
          <a:off x="6672795" y="590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40" name="直線コネクタ 339"/>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41"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2" name="直線コネクタ 341"/>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3"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4" name="直線コネクタ 343"/>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68521</xdr:rowOff>
    </xdr:from>
    <xdr:to>
      <xdr:col>55</xdr:col>
      <xdr:colOff>0</xdr:colOff>
      <xdr:row>57</xdr:row>
      <xdr:rowOff>52675</xdr:rowOff>
    </xdr:to>
    <xdr:cxnSp macro="">
      <xdr:nvCxnSpPr>
        <xdr:cNvPr id="345" name="直線コネクタ 344"/>
        <xdr:cNvCxnSpPr/>
      </xdr:nvCxnSpPr>
      <xdr:spPr>
        <a:xfrm flipV="1">
          <a:off x="9639300" y="9498271"/>
          <a:ext cx="838200" cy="3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6"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7" name="フローチャート: 判断 346"/>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117689</xdr:rowOff>
    </xdr:from>
    <xdr:to>
      <xdr:col>50</xdr:col>
      <xdr:colOff>114300</xdr:colOff>
      <xdr:row>57</xdr:row>
      <xdr:rowOff>52675</xdr:rowOff>
    </xdr:to>
    <xdr:cxnSp macro="">
      <xdr:nvCxnSpPr>
        <xdr:cNvPr id="348" name="直線コネクタ 347"/>
        <xdr:cNvCxnSpPr/>
      </xdr:nvCxnSpPr>
      <xdr:spPr>
        <a:xfrm>
          <a:off x="8750300" y="9547439"/>
          <a:ext cx="8890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9" name="フローチャート: 判断 348"/>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50" name="テキスト ボックス 349"/>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117689</xdr:rowOff>
    </xdr:from>
    <xdr:to>
      <xdr:col>45</xdr:col>
      <xdr:colOff>177800</xdr:colOff>
      <xdr:row>56</xdr:row>
      <xdr:rowOff>9215</xdr:rowOff>
    </xdr:to>
    <xdr:cxnSp macro="">
      <xdr:nvCxnSpPr>
        <xdr:cNvPr id="351" name="直線コネクタ 350"/>
        <xdr:cNvCxnSpPr/>
      </xdr:nvCxnSpPr>
      <xdr:spPr>
        <a:xfrm flipV="1">
          <a:off x="7861300" y="9547439"/>
          <a:ext cx="889000" cy="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2" name="フローチャート: 判断 351"/>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3" name="テキスト ボックス 352"/>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136719</xdr:rowOff>
    </xdr:from>
    <xdr:to>
      <xdr:col>41</xdr:col>
      <xdr:colOff>50800</xdr:colOff>
      <xdr:row>56</xdr:row>
      <xdr:rowOff>9215</xdr:rowOff>
    </xdr:to>
    <xdr:cxnSp macro="">
      <xdr:nvCxnSpPr>
        <xdr:cNvPr id="354" name="直線コネクタ 353"/>
        <xdr:cNvCxnSpPr/>
      </xdr:nvCxnSpPr>
      <xdr:spPr>
        <a:xfrm>
          <a:off x="6972300" y="9566469"/>
          <a:ext cx="889000" cy="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5" name="フローチャート: 判断 354"/>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6" name="テキスト ボックス 355"/>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7" name="フローチャート: 判断 356"/>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8" name="テキスト ボックス 357"/>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17721</xdr:rowOff>
    </xdr:from>
    <xdr:to>
      <xdr:col>55</xdr:col>
      <xdr:colOff>50800</xdr:colOff>
      <xdr:row>55</xdr:row>
      <xdr:rowOff>119321</xdr:rowOff>
    </xdr:to>
    <xdr:sp macro="" textlink="">
      <xdr:nvSpPr>
        <xdr:cNvPr id="364" name="楕円 363"/>
        <xdr:cNvSpPr/>
      </xdr:nvSpPr>
      <xdr:spPr>
        <a:xfrm>
          <a:off x="10426700" y="94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40598</xdr:rowOff>
    </xdr:from>
    <xdr:ext cx="599010" cy="259045"/>
    <xdr:sp macro="" textlink="">
      <xdr:nvSpPr>
        <xdr:cNvPr id="365" name="普通建設事業費該当値テキスト"/>
        <xdr:cNvSpPr txBox="1"/>
      </xdr:nvSpPr>
      <xdr:spPr>
        <a:xfrm>
          <a:off x="10528300" y="92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1875</xdr:rowOff>
    </xdr:from>
    <xdr:to>
      <xdr:col>50</xdr:col>
      <xdr:colOff>165100</xdr:colOff>
      <xdr:row>57</xdr:row>
      <xdr:rowOff>103475</xdr:rowOff>
    </xdr:to>
    <xdr:sp macro="" textlink="">
      <xdr:nvSpPr>
        <xdr:cNvPr id="366" name="楕円 365"/>
        <xdr:cNvSpPr/>
      </xdr:nvSpPr>
      <xdr:spPr>
        <a:xfrm>
          <a:off x="9588500" y="9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120002</xdr:rowOff>
    </xdr:from>
    <xdr:ext cx="599010" cy="259045"/>
    <xdr:sp macro="" textlink="">
      <xdr:nvSpPr>
        <xdr:cNvPr id="367" name="テキスト ボックス 366"/>
        <xdr:cNvSpPr txBox="1"/>
      </xdr:nvSpPr>
      <xdr:spPr>
        <a:xfrm>
          <a:off x="9339795" y="95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66889</xdr:rowOff>
    </xdr:from>
    <xdr:to>
      <xdr:col>46</xdr:col>
      <xdr:colOff>38100</xdr:colOff>
      <xdr:row>55</xdr:row>
      <xdr:rowOff>168489</xdr:rowOff>
    </xdr:to>
    <xdr:sp macro="" textlink="">
      <xdr:nvSpPr>
        <xdr:cNvPr id="368" name="楕円 367"/>
        <xdr:cNvSpPr/>
      </xdr:nvSpPr>
      <xdr:spPr>
        <a:xfrm>
          <a:off x="8699500" y="94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13566</xdr:rowOff>
    </xdr:from>
    <xdr:ext cx="599010" cy="259045"/>
    <xdr:sp macro="" textlink="">
      <xdr:nvSpPr>
        <xdr:cNvPr id="369" name="テキスト ボックス 368"/>
        <xdr:cNvSpPr txBox="1"/>
      </xdr:nvSpPr>
      <xdr:spPr>
        <a:xfrm>
          <a:off x="8450795" y="927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129865</xdr:rowOff>
    </xdr:from>
    <xdr:to>
      <xdr:col>41</xdr:col>
      <xdr:colOff>101600</xdr:colOff>
      <xdr:row>56</xdr:row>
      <xdr:rowOff>60015</xdr:rowOff>
    </xdr:to>
    <xdr:sp macro="" textlink="">
      <xdr:nvSpPr>
        <xdr:cNvPr id="370" name="楕円 369"/>
        <xdr:cNvSpPr/>
      </xdr:nvSpPr>
      <xdr:spPr>
        <a:xfrm>
          <a:off x="78105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76542</xdr:rowOff>
    </xdr:from>
    <xdr:ext cx="599010" cy="259045"/>
    <xdr:sp macro="" textlink="">
      <xdr:nvSpPr>
        <xdr:cNvPr id="371" name="テキスト ボックス 370"/>
        <xdr:cNvSpPr txBox="1"/>
      </xdr:nvSpPr>
      <xdr:spPr>
        <a:xfrm>
          <a:off x="7561795" y="93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85919</xdr:rowOff>
    </xdr:from>
    <xdr:to>
      <xdr:col>36</xdr:col>
      <xdr:colOff>165100</xdr:colOff>
      <xdr:row>56</xdr:row>
      <xdr:rowOff>16069</xdr:rowOff>
    </xdr:to>
    <xdr:sp macro="" textlink="">
      <xdr:nvSpPr>
        <xdr:cNvPr id="372" name="楕円 371"/>
        <xdr:cNvSpPr/>
      </xdr:nvSpPr>
      <xdr:spPr>
        <a:xfrm>
          <a:off x="6921500" y="95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32596</xdr:rowOff>
    </xdr:from>
    <xdr:ext cx="599010" cy="259045"/>
    <xdr:sp macro="" textlink="">
      <xdr:nvSpPr>
        <xdr:cNvPr id="373" name="テキスト ボックス 372"/>
        <xdr:cNvSpPr txBox="1"/>
      </xdr:nvSpPr>
      <xdr:spPr>
        <a:xfrm>
          <a:off x="6672795" y="92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5" name="直線コネクタ 394"/>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8"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9" name="直線コネクタ 398"/>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60046</xdr:rowOff>
    </xdr:from>
    <xdr:to>
      <xdr:col>55</xdr:col>
      <xdr:colOff>0</xdr:colOff>
      <xdr:row>77</xdr:row>
      <xdr:rowOff>95883</xdr:rowOff>
    </xdr:to>
    <xdr:cxnSp macro="">
      <xdr:nvCxnSpPr>
        <xdr:cNvPr id="400" name="直線コネクタ 399"/>
        <xdr:cNvCxnSpPr/>
      </xdr:nvCxnSpPr>
      <xdr:spPr>
        <a:xfrm flipV="1">
          <a:off x="9639300" y="13261696"/>
          <a:ext cx="8382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401"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2" name="フローチャート: 判断 401"/>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151679</xdr:rowOff>
    </xdr:from>
    <xdr:to>
      <xdr:col>50</xdr:col>
      <xdr:colOff>114300</xdr:colOff>
      <xdr:row>77</xdr:row>
      <xdr:rowOff>95883</xdr:rowOff>
    </xdr:to>
    <xdr:cxnSp macro="">
      <xdr:nvCxnSpPr>
        <xdr:cNvPr id="403" name="直線コネクタ 402"/>
        <xdr:cNvCxnSpPr/>
      </xdr:nvCxnSpPr>
      <xdr:spPr>
        <a:xfrm>
          <a:off x="8750300" y="13010429"/>
          <a:ext cx="889000" cy="2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4" name="フローチャート: 判断 403"/>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5" name="テキスト ボックス 404"/>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151679</xdr:rowOff>
    </xdr:from>
    <xdr:to>
      <xdr:col>45</xdr:col>
      <xdr:colOff>177800</xdr:colOff>
      <xdr:row>76</xdr:row>
      <xdr:rowOff>59119</xdr:rowOff>
    </xdr:to>
    <xdr:cxnSp macro="">
      <xdr:nvCxnSpPr>
        <xdr:cNvPr id="406" name="直線コネクタ 405"/>
        <xdr:cNvCxnSpPr/>
      </xdr:nvCxnSpPr>
      <xdr:spPr>
        <a:xfrm flipV="1">
          <a:off x="7861300" y="13010429"/>
          <a:ext cx="889000" cy="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7" name="フローチャート: 判断 406"/>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8" name="テキスト ボックス 407"/>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3510</xdr:rowOff>
    </xdr:from>
    <xdr:to>
      <xdr:col>41</xdr:col>
      <xdr:colOff>50800</xdr:colOff>
      <xdr:row>76</xdr:row>
      <xdr:rowOff>59119</xdr:rowOff>
    </xdr:to>
    <xdr:cxnSp macro="">
      <xdr:nvCxnSpPr>
        <xdr:cNvPr id="409" name="直線コネクタ 408"/>
        <xdr:cNvCxnSpPr/>
      </xdr:nvCxnSpPr>
      <xdr:spPr>
        <a:xfrm>
          <a:off x="6972300" y="13033710"/>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10" name="フローチャート: 判断 409"/>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11" name="テキスト ボックス 410"/>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2" name="フローチャート: 判断 411"/>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3" name="テキスト ボックス 412"/>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9246</xdr:rowOff>
    </xdr:from>
    <xdr:to>
      <xdr:col>55</xdr:col>
      <xdr:colOff>50800</xdr:colOff>
      <xdr:row>77</xdr:row>
      <xdr:rowOff>110846</xdr:rowOff>
    </xdr:to>
    <xdr:sp macro="" textlink="">
      <xdr:nvSpPr>
        <xdr:cNvPr id="419" name="楕円 418"/>
        <xdr:cNvSpPr/>
      </xdr:nvSpPr>
      <xdr:spPr>
        <a:xfrm>
          <a:off x="10426700" y="132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32123</xdr:rowOff>
    </xdr:from>
    <xdr:ext cx="534377" cy="259045"/>
    <xdr:sp macro="" textlink="">
      <xdr:nvSpPr>
        <xdr:cNvPr id="420" name="普通建設事業費 （ うち新規整備　）該当値テキスト"/>
        <xdr:cNvSpPr txBox="1"/>
      </xdr:nvSpPr>
      <xdr:spPr>
        <a:xfrm>
          <a:off x="10528300"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45083</xdr:rowOff>
    </xdr:from>
    <xdr:to>
      <xdr:col>50</xdr:col>
      <xdr:colOff>165100</xdr:colOff>
      <xdr:row>77</xdr:row>
      <xdr:rowOff>146683</xdr:rowOff>
    </xdr:to>
    <xdr:sp macro="" textlink="">
      <xdr:nvSpPr>
        <xdr:cNvPr id="421" name="楕円 420"/>
        <xdr:cNvSpPr/>
      </xdr:nvSpPr>
      <xdr:spPr>
        <a:xfrm>
          <a:off x="9588500" y="132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163210</xdr:rowOff>
    </xdr:from>
    <xdr:ext cx="534377" cy="259045"/>
    <xdr:sp macro="" textlink="">
      <xdr:nvSpPr>
        <xdr:cNvPr id="422" name="テキスト ボックス 421"/>
        <xdr:cNvSpPr txBox="1"/>
      </xdr:nvSpPr>
      <xdr:spPr>
        <a:xfrm>
          <a:off x="9372111" y="1302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100878</xdr:rowOff>
    </xdr:from>
    <xdr:to>
      <xdr:col>46</xdr:col>
      <xdr:colOff>38100</xdr:colOff>
      <xdr:row>76</xdr:row>
      <xdr:rowOff>31028</xdr:rowOff>
    </xdr:to>
    <xdr:sp macro="" textlink="">
      <xdr:nvSpPr>
        <xdr:cNvPr id="423" name="楕円 422"/>
        <xdr:cNvSpPr/>
      </xdr:nvSpPr>
      <xdr:spPr>
        <a:xfrm>
          <a:off x="8699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47555</xdr:rowOff>
    </xdr:from>
    <xdr:ext cx="599010" cy="259045"/>
    <xdr:sp macro="" textlink="">
      <xdr:nvSpPr>
        <xdr:cNvPr id="424" name="テキスト ボックス 423"/>
        <xdr:cNvSpPr txBox="1"/>
      </xdr:nvSpPr>
      <xdr:spPr>
        <a:xfrm>
          <a:off x="8450795" y="12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8319</xdr:rowOff>
    </xdr:from>
    <xdr:to>
      <xdr:col>41</xdr:col>
      <xdr:colOff>101600</xdr:colOff>
      <xdr:row>76</xdr:row>
      <xdr:rowOff>109919</xdr:rowOff>
    </xdr:to>
    <xdr:sp macro="" textlink="">
      <xdr:nvSpPr>
        <xdr:cNvPr id="425" name="楕円 424"/>
        <xdr:cNvSpPr/>
      </xdr:nvSpPr>
      <xdr:spPr>
        <a:xfrm>
          <a:off x="7810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126446</xdr:rowOff>
    </xdr:from>
    <xdr:ext cx="534377" cy="259045"/>
    <xdr:sp macro="" textlink="">
      <xdr:nvSpPr>
        <xdr:cNvPr id="426" name="テキスト ボックス 425"/>
        <xdr:cNvSpPr txBox="1"/>
      </xdr:nvSpPr>
      <xdr:spPr>
        <a:xfrm>
          <a:off x="7594111"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124159</xdr:rowOff>
    </xdr:from>
    <xdr:to>
      <xdr:col>36</xdr:col>
      <xdr:colOff>165100</xdr:colOff>
      <xdr:row>76</xdr:row>
      <xdr:rowOff>54310</xdr:rowOff>
    </xdr:to>
    <xdr:sp macro="" textlink="">
      <xdr:nvSpPr>
        <xdr:cNvPr id="427" name="楕円 426"/>
        <xdr:cNvSpPr/>
      </xdr:nvSpPr>
      <xdr:spPr>
        <a:xfrm>
          <a:off x="6921500" y="12982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70836</xdr:rowOff>
    </xdr:from>
    <xdr:ext cx="599010" cy="259045"/>
    <xdr:sp macro="" textlink="">
      <xdr:nvSpPr>
        <xdr:cNvPr id="428" name="テキスト ボックス 427"/>
        <xdr:cNvSpPr txBox="1"/>
      </xdr:nvSpPr>
      <xdr:spPr>
        <a:xfrm>
          <a:off x="6672795" y="127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4" name="直線コネクタ 453"/>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5"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6" name="直線コネクタ 455"/>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7"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8" name="直線コネクタ 457"/>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94895</xdr:rowOff>
    </xdr:from>
    <xdr:to>
      <xdr:col>55</xdr:col>
      <xdr:colOff>0</xdr:colOff>
      <xdr:row>96</xdr:row>
      <xdr:rowOff>38571</xdr:rowOff>
    </xdr:to>
    <xdr:cxnSp macro="">
      <xdr:nvCxnSpPr>
        <xdr:cNvPr id="459" name="直線コネクタ 458"/>
        <xdr:cNvCxnSpPr/>
      </xdr:nvCxnSpPr>
      <xdr:spPr>
        <a:xfrm flipV="1">
          <a:off x="9639300" y="15525395"/>
          <a:ext cx="8382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60"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61" name="フローチャート: 判断 460"/>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79546</xdr:rowOff>
    </xdr:from>
    <xdr:to>
      <xdr:col>50</xdr:col>
      <xdr:colOff>114300</xdr:colOff>
      <xdr:row>96</xdr:row>
      <xdr:rowOff>38571</xdr:rowOff>
    </xdr:to>
    <xdr:cxnSp macro="">
      <xdr:nvCxnSpPr>
        <xdr:cNvPr id="462" name="直線コネクタ 461"/>
        <xdr:cNvCxnSpPr/>
      </xdr:nvCxnSpPr>
      <xdr:spPr>
        <a:xfrm>
          <a:off x="8750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3" name="フローチャート: 判断 462"/>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4" name="テキスト ボックス 463"/>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79546</xdr:rowOff>
    </xdr:from>
    <xdr:to>
      <xdr:col>45</xdr:col>
      <xdr:colOff>177800</xdr:colOff>
      <xdr:row>95</xdr:row>
      <xdr:rowOff>103319</xdr:rowOff>
    </xdr:to>
    <xdr:cxnSp macro="">
      <xdr:nvCxnSpPr>
        <xdr:cNvPr id="465" name="直線コネクタ 464"/>
        <xdr:cNvCxnSpPr/>
      </xdr:nvCxnSpPr>
      <xdr:spPr>
        <a:xfrm flipV="1">
          <a:off x="7861300" y="16367296"/>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6" name="フローチャート: 判断 465"/>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7" name="テキスト ボックス 466"/>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103319</xdr:rowOff>
    </xdr:from>
    <xdr:to>
      <xdr:col>41</xdr:col>
      <xdr:colOff>50800</xdr:colOff>
      <xdr:row>96</xdr:row>
      <xdr:rowOff>48805</xdr:rowOff>
    </xdr:to>
    <xdr:cxnSp macro="">
      <xdr:nvCxnSpPr>
        <xdr:cNvPr id="468" name="直線コネクタ 467"/>
        <xdr:cNvCxnSpPr/>
      </xdr:nvCxnSpPr>
      <xdr:spPr>
        <a:xfrm flipV="1">
          <a:off x="6972300" y="16391069"/>
          <a:ext cx="889000" cy="1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9" name="フローチャート: 判断 468"/>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70" name="テキスト ボックス 469"/>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71" name="フローチャート: 判断 470"/>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72" name="テキスト ボックス 471"/>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44095</xdr:rowOff>
    </xdr:from>
    <xdr:to>
      <xdr:col>55</xdr:col>
      <xdr:colOff>50800</xdr:colOff>
      <xdr:row>90</xdr:row>
      <xdr:rowOff>145695</xdr:rowOff>
    </xdr:to>
    <xdr:sp macro="" textlink="">
      <xdr:nvSpPr>
        <xdr:cNvPr id="478" name="楕円 477"/>
        <xdr:cNvSpPr/>
      </xdr:nvSpPr>
      <xdr:spPr>
        <a:xfrm>
          <a:off x="104267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168572</xdr:rowOff>
    </xdr:from>
    <xdr:ext cx="599010" cy="259045"/>
    <xdr:sp macro="" textlink="">
      <xdr:nvSpPr>
        <xdr:cNvPr id="479" name="普通建設事業費 （ うち更新整備　）該当値テキスト"/>
        <xdr:cNvSpPr txBox="1"/>
      </xdr:nvSpPr>
      <xdr:spPr>
        <a:xfrm>
          <a:off x="10528300" y="1542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159221</xdr:rowOff>
    </xdr:from>
    <xdr:to>
      <xdr:col>50</xdr:col>
      <xdr:colOff>165100</xdr:colOff>
      <xdr:row>96</xdr:row>
      <xdr:rowOff>89371</xdr:rowOff>
    </xdr:to>
    <xdr:sp macro="" textlink="">
      <xdr:nvSpPr>
        <xdr:cNvPr id="480" name="楕円 479"/>
        <xdr:cNvSpPr/>
      </xdr:nvSpPr>
      <xdr:spPr>
        <a:xfrm>
          <a:off x="9588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105898</xdr:rowOff>
    </xdr:from>
    <xdr:ext cx="534377" cy="259045"/>
    <xdr:sp macro="" textlink="">
      <xdr:nvSpPr>
        <xdr:cNvPr id="481" name="テキスト ボックス 480"/>
        <xdr:cNvSpPr txBox="1"/>
      </xdr:nvSpPr>
      <xdr:spPr>
        <a:xfrm>
          <a:off x="9372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28746</xdr:rowOff>
    </xdr:from>
    <xdr:to>
      <xdr:col>46</xdr:col>
      <xdr:colOff>38100</xdr:colOff>
      <xdr:row>95</xdr:row>
      <xdr:rowOff>130346</xdr:rowOff>
    </xdr:to>
    <xdr:sp macro="" textlink="">
      <xdr:nvSpPr>
        <xdr:cNvPr id="482" name="楕円 481"/>
        <xdr:cNvSpPr/>
      </xdr:nvSpPr>
      <xdr:spPr>
        <a:xfrm>
          <a:off x="8699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146873</xdr:rowOff>
    </xdr:from>
    <xdr:ext cx="534377" cy="259045"/>
    <xdr:sp macro="" textlink="">
      <xdr:nvSpPr>
        <xdr:cNvPr id="483" name="テキスト ボックス 482"/>
        <xdr:cNvSpPr txBox="1"/>
      </xdr:nvSpPr>
      <xdr:spPr>
        <a:xfrm>
          <a:off x="8483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52519</xdr:rowOff>
    </xdr:from>
    <xdr:to>
      <xdr:col>41</xdr:col>
      <xdr:colOff>101600</xdr:colOff>
      <xdr:row>95</xdr:row>
      <xdr:rowOff>154119</xdr:rowOff>
    </xdr:to>
    <xdr:sp macro="" textlink="">
      <xdr:nvSpPr>
        <xdr:cNvPr id="484" name="楕円 483"/>
        <xdr:cNvSpPr/>
      </xdr:nvSpPr>
      <xdr:spPr>
        <a:xfrm>
          <a:off x="7810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170646</xdr:rowOff>
    </xdr:from>
    <xdr:ext cx="534377" cy="259045"/>
    <xdr:sp macro="" textlink="">
      <xdr:nvSpPr>
        <xdr:cNvPr id="485" name="テキスト ボックス 484"/>
        <xdr:cNvSpPr txBox="1"/>
      </xdr:nvSpPr>
      <xdr:spPr>
        <a:xfrm>
          <a:off x="7594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169455</xdr:rowOff>
    </xdr:from>
    <xdr:to>
      <xdr:col>36</xdr:col>
      <xdr:colOff>165100</xdr:colOff>
      <xdr:row>96</xdr:row>
      <xdr:rowOff>99605</xdr:rowOff>
    </xdr:to>
    <xdr:sp macro="" textlink="">
      <xdr:nvSpPr>
        <xdr:cNvPr id="486" name="楕円 485"/>
        <xdr:cNvSpPr/>
      </xdr:nvSpPr>
      <xdr:spPr>
        <a:xfrm>
          <a:off x="6921500" y="164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116132</xdr:rowOff>
    </xdr:from>
    <xdr:ext cx="534377" cy="259045"/>
    <xdr:sp macro="" textlink="">
      <xdr:nvSpPr>
        <xdr:cNvPr id="487" name="テキスト ボックス 486"/>
        <xdr:cNvSpPr txBox="1"/>
      </xdr:nvSpPr>
      <xdr:spPr>
        <a:xfrm>
          <a:off x="6705111" y="162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11" name="直線コネクタ 510"/>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2"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4"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5" name="直線コネクタ 514"/>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141826</xdr:rowOff>
    </xdr:from>
    <xdr:to>
      <xdr:col>85</xdr:col>
      <xdr:colOff>127000</xdr:colOff>
      <xdr:row>37</xdr:row>
      <xdr:rowOff>12050</xdr:rowOff>
    </xdr:to>
    <xdr:cxnSp macro="">
      <xdr:nvCxnSpPr>
        <xdr:cNvPr id="516" name="直線コネクタ 515"/>
        <xdr:cNvCxnSpPr/>
      </xdr:nvCxnSpPr>
      <xdr:spPr>
        <a:xfrm flipV="1">
          <a:off x="15481300" y="6314026"/>
          <a:ext cx="8382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7"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8" name="フローチャート: 判断 517"/>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12050</xdr:rowOff>
    </xdr:from>
    <xdr:to>
      <xdr:col>81</xdr:col>
      <xdr:colOff>50800</xdr:colOff>
      <xdr:row>38</xdr:row>
      <xdr:rowOff>157698</xdr:rowOff>
    </xdr:to>
    <xdr:cxnSp macro="">
      <xdr:nvCxnSpPr>
        <xdr:cNvPr id="519" name="直線コネクタ 518"/>
        <xdr:cNvCxnSpPr/>
      </xdr:nvCxnSpPr>
      <xdr:spPr>
        <a:xfrm flipV="1">
          <a:off x="14592300" y="6355700"/>
          <a:ext cx="889000" cy="3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20" name="フローチャート: 判断 519"/>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21" name="テキスト ボックス 520"/>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48580</xdr:rowOff>
    </xdr:from>
    <xdr:to>
      <xdr:col>76</xdr:col>
      <xdr:colOff>114300</xdr:colOff>
      <xdr:row>38</xdr:row>
      <xdr:rowOff>157698</xdr:rowOff>
    </xdr:to>
    <xdr:cxnSp macro="">
      <xdr:nvCxnSpPr>
        <xdr:cNvPr id="522" name="直線コネクタ 521"/>
        <xdr:cNvCxnSpPr/>
      </xdr:nvCxnSpPr>
      <xdr:spPr>
        <a:xfrm>
          <a:off x="13703300" y="6563680"/>
          <a:ext cx="8890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3" name="フローチャート: 判断 522"/>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4" name="テキスト ボックス 523"/>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48580</xdr:rowOff>
    </xdr:from>
    <xdr:to>
      <xdr:col>71</xdr:col>
      <xdr:colOff>177800</xdr:colOff>
      <xdr:row>38</xdr:row>
      <xdr:rowOff>125649</xdr:rowOff>
    </xdr:to>
    <xdr:cxnSp macro="">
      <xdr:nvCxnSpPr>
        <xdr:cNvPr id="525" name="直線コネクタ 524"/>
        <xdr:cNvCxnSpPr/>
      </xdr:nvCxnSpPr>
      <xdr:spPr>
        <a:xfrm flipV="1">
          <a:off x="12814300" y="6563680"/>
          <a:ext cx="889000" cy="7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6" name="フローチャート: 判断 525"/>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7" name="テキスト ボックス 526"/>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8" name="フローチャート: 判断 527"/>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9" name="テキスト ボックス 528"/>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91026</xdr:rowOff>
    </xdr:from>
    <xdr:to>
      <xdr:col>85</xdr:col>
      <xdr:colOff>177800</xdr:colOff>
      <xdr:row>37</xdr:row>
      <xdr:rowOff>21176</xdr:rowOff>
    </xdr:to>
    <xdr:sp macro="" textlink="">
      <xdr:nvSpPr>
        <xdr:cNvPr id="535" name="楕円 534"/>
        <xdr:cNvSpPr/>
      </xdr:nvSpPr>
      <xdr:spPr>
        <a:xfrm>
          <a:off x="16268700" y="6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113903</xdr:rowOff>
    </xdr:from>
    <xdr:ext cx="534377" cy="259045"/>
    <xdr:sp macro="" textlink="">
      <xdr:nvSpPr>
        <xdr:cNvPr id="536" name="災害復旧事業費該当値テキスト"/>
        <xdr:cNvSpPr txBox="1"/>
      </xdr:nvSpPr>
      <xdr:spPr>
        <a:xfrm>
          <a:off x="16370300" y="6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132700</xdr:rowOff>
    </xdr:from>
    <xdr:to>
      <xdr:col>81</xdr:col>
      <xdr:colOff>101600</xdr:colOff>
      <xdr:row>37</xdr:row>
      <xdr:rowOff>62850</xdr:rowOff>
    </xdr:to>
    <xdr:sp macro="" textlink="">
      <xdr:nvSpPr>
        <xdr:cNvPr id="537" name="楕円 536"/>
        <xdr:cNvSpPr/>
      </xdr:nvSpPr>
      <xdr:spPr>
        <a:xfrm>
          <a:off x="15430500" y="63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79377</xdr:rowOff>
    </xdr:from>
    <xdr:ext cx="534377" cy="259045"/>
    <xdr:sp macro="" textlink="">
      <xdr:nvSpPr>
        <xdr:cNvPr id="538" name="テキスト ボックス 537"/>
        <xdr:cNvSpPr txBox="1"/>
      </xdr:nvSpPr>
      <xdr:spPr>
        <a:xfrm>
          <a:off x="15214111" y="60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106898</xdr:rowOff>
    </xdr:from>
    <xdr:to>
      <xdr:col>76</xdr:col>
      <xdr:colOff>165100</xdr:colOff>
      <xdr:row>39</xdr:row>
      <xdr:rowOff>37048</xdr:rowOff>
    </xdr:to>
    <xdr:sp macro="" textlink="">
      <xdr:nvSpPr>
        <xdr:cNvPr id="539" name="楕円 538"/>
        <xdr:cNvSpPr/>
      </xdr:nvSpPr>
      <xdr:spPr>
        <a:xfrm>
          <a:off x="14541500" y="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53576</xdr:rowOff>
    </xdr:from>
    <xdr:ext cx="469744" cy="259045"/>
    <xdr:sp macro="" textlink="">
      <xdr:nvSpPr>
        <xdr:cNvPr id="540" name="テキスト ボックス 539"/>
        <xdr:cNvSpPr txBox="1"/>
      </xdr:nvSpPr>
      <xdr:spPr>
        <a:xfrm>
          <a:off x="14357428" y="63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169230</xdr:rowOff>
    </xdr:from>
    <xdr:to>
      <xdr:col>72</xdr:col>
      <xdr:colOff>38100</xdr:colOff>
      <xdr:row>38</xdr:row>
      <xdr:rowOff>99380</xdr:rowOff>
    </xdr:to>
    <xdr:sp macro="" textlink="">
      <xdr:nvSpPr>
        <xdr:cNvPr id="541" name="楕円 540"/>
        <xdr:cNvSpPr/>
      </xdr:nvSpPr>
      <xdr:spPr>
        <a:xfrm>
          <a:off x="13652500" y="65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115907</xdr:rowOff>
    </xdr:from>
    <xdr:ext cx="534377" cy="259045"/>
    <xdr:sp macro="" textlink="">
      <xdr:nvSpPr>
        <xdr:cNvPr id="542" name="テキスト ボックス 541"/>
        <xdr:cNvSpPr txBox="1"/>
      </xdr:nvSpPr>
      <xdr:spPr>
        <a:xfrm>
          <a:off x="13436111" y="628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74849</xdr:rowOff>
    </xdr:from>
    <xdr:to>
      <xdr:col>67</xdr:col>
      <xdr:colOff>101600</xdr:colOff>
      <xdr:row>39</xdr:row>
      <xdr:rowOff>4999</xdr:rowOff>
    </xdr:to>
    <xdr:sp macro="" textlink="">
      <xdr:nvSpPr>
        <xdr:cNvPr id="543" name="楕円 542"/>
        <xdr:cNvSpPr/>
      </xdr:nvSpPr>
      <xdr:spPr>
        <a:xfrm>
          <a:off x="12763500" y="65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21526</xdr:rowOff>
    </xdr:from>
    <xdr:ext cx="534377" cy="259045"/>
    <xdr:sp macro="" textlink="">
      <xdr:nvSpPr>
        <xdr:cNvPr id="544" name="テキスト ボックス 543"/>
        <xdr:cNvSpPr txBox="1"/>
      </xdr:nvSpPr>
      <xdr:spPr>
        <a:xfrm>
          <a:off x="12547111" y="63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7" name="直線コネクタ 616"/>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8"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9" name="直線コネクタ 618"/>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20"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21" name="直線コネクタ 620"/>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66605</xdr:rowOff>
    </xdr:from>
    <xdr:to>
      <xdr:col>85</xdr:col>
      <xdr:colOff>127000</xdr:colOff>
      <xdr:row>73</xdr:row>
      <xdr:rowOff>81521</xdr:rowOff>
    </xdr:to>
    <xdr:cxnSp macro="">
      <xdr:nvCxnSpPr>
        <xdr:cNvPr id="622" name="直線コネクタ 621"/>
        <xdr:cNvCxnSpPr/>
      </xdr:nvCxnSpPr>
      <xdr:spPr>
        <a:xfrm>
          <a:off x="15481300" y="1258245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3"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4" name="フローチャート: 判断 623"/>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66605</xdr:rowOff>
    </xdr:from>
    <xdr:to>
      <xdr:col>81</xdr:col>
      <xdr:colOff>50800</xdr:colOff>
      <xdr:row>73</xdr:row>
      <xdr:rowOff>103429</xdr:rowOff>
    </xdr:to>
    <xdr:cxnSp macro="">
      <xdr:nvCxnSpPr>
        <xdr:cNvPr id="625" name="直線コネクタ 624"/>
        <xdr:cNvCxnSpPr/>
      </xdr:nvCxnSpPr>
      <xdr:spPr>
        <a:xfrm flipV="1">
          <a:off x="14592300" y="1258245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6" name="フローチャート: 判断 625"/>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7" name="テキスト ボックス 626"/>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103429</xdr:rowOff>
    </xdr:from>
    <xdr:to>
      <xdr:col>76</xdr:col>
      <xdr:colOff>114300</xdr:colOff>
      <xdr:row>73</xdr:row>
      <xdr:rowOff>135966</xdr:rowOff>
    </xdr:to>
    <xdr:cxnSp macro="">
      <xdr:nvCxnSpPr>
        <xdr:cNvPr id="628" name="直線コネクタ 627"/>
        <xdr:cNvCxnSpPr/>
      </xdr:nvCxnSpPr>
      <xdr:spPr>
        <a:xfrm flipV="1">
          <a:off x="13703300" y="12619279"/>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9" name="フローチャート: 判断 628"/>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30" name="テキスト ボックス 629"/>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135966</xdr:rowOff>
    </xdr:from>
    <xdr:to>
      <xdr:col>71</xdr:col>
      <xdr:colOff>177800</xdr:colOff>
      <xdr:row>74</xdr:row>
      <xdr:rowOff>12694</xdr:rowOff>
    </xdr:to>
    <xdr:cxnSp macro="">
      <xdr:nvCxnSpPr>
        <xdr:cNvPr id="631" name="直線コネクタ 630"/>
        <xdr:cNvCxnSpPr/>
      </xdr:nvCxnSpPr>
      <xdr:spPr>
        <a:xfrm flipV="1">
          <a:off x="12814300" y="12651816"/>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2" name="フローチャート: 判断 631"/>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3" name="テキスト ボックス 632"/>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4" name="フローチャート: 判断 633"/>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5" name="テキスト ボックス 634"/>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30721</xdr:rowOff>
    </xdr:from>
    <xdr:to>
      <xdr:col>85</xdr:col>
      <xdr:colOff>177800</xdr:colOff>
      <xdr:row>73</xdr:row>
      <xdr:rowOff>132321</xdr:rowOff>
    </xdr:to>
    <xdr:sp macro="" textlink="">
      <xdr:nvSpPr>
        <xdr:cNvPr id="641" name="楕円 640"/>
        <xdr:cNvSpPr/>
      </xdr:nvSpPr>
      <xdr:spPr>
        <a:xfrm>
          <a:off x="16268700" y="125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53598</xdr:rowOff>
    </xdr:from>
    <xdr:ext cx="534377" cy="259045"/>
    <xdr:sp macro="" textlink="">
      <xdr:nvSpPr>
        <xdr:cNvPr id="642" name="公債費該当値テキスト"/>
        <xdr:cNvSpPr txBox="1"/>
      </xdr:nvSpPr>
      <xdr:spPr>
        <a:xfrm>
          <a:off x="16370300" y="123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15805</xdr:rowOff>
    </xdr:from>
    <xdr:to>
      <xdr:col>81</xdr:col>
      <xdr:colOff>101600</xdr:colOff>
      <xdr:row>73</xdr:row>
      <xdr:rowOff>117405</xdr:rowOff>
    </xdr:to>
    <xdr:sp macro="" textlink="">
      <xdr:nvSpPr>
        <xdr:cNvPr id="643" name="楕円 642"/>
        <xdr:cNvSpPr/>
      </xdr:nvSpPr>
      <xdr:spPr>
        <a:xfrm>
          <a:off x="15430500" y="125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133932</xdr:rowOff>
    </xdr:from>
    <xdr:ext cx="534377" cy="259045"/>
    <xdr:sp macro="" textlink="">
      <xdr:nvSpPr>
        <xdr:cNvPr id="644" name="テキスト ボックス 643"/>
        <xdr:cNvSpPr txBox="1"/>
      </xdr:nvSpPr>
      <xdr:spPr>
        <a:xfrm>
          <a:off x="15214111" y="123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52629</xdr:rowOff>
    </xdr:from>
    <xdr:to>
      <xdr:col>76</xdr:col>
      <xdr:colOff>165100</xdr:colOff>
      <xdr:row>73</xdr:row>
      <xdr:rowOff>154229</xdr:rowOff>
    </xdr:to>
    <xdr:sp macro="" textlink="">
      <xdr:nvSpPr>
        <xdr:cNvPr id="645" name="楕円 644"/>
        <xdr:cNvSpPr/>
      </xdr:nvSpPr>
      <xdr:spPr>
        <a:xfrm>
          <a:off x="14541500" y="125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170756</xdr:rowOff>
    </xdr:from>
    <xdr:ext cx="534377" cy="259045"/>
    <xdr:sp macro="" textlink="">
      <xdr:nvSpPr>
        <xdr:cNvPr id="646" name="テキスト ボックス 645"/>
        <xdr:cNvSpPr txBox="1"/>
      </xdr:nvSpPr>
      <xdr:spPr>
        <a:xfrm>
          <a:off x="14325111" y="123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85166</xdr:rowOff>
    </xdr:from>
    <xdr:to>
      <xdr:col>72</xdr:col>
      <xdr:colOff>38100</xdr:colOff>
      <xdr:row>74</xdr:row>
      <xdr:rowOff>15316</xdr:rowOff>
    </xdr:to>
    <xdr:sp macro="" textlink="">
      <xdr:nvSpPr>
        <xdr:cNvPr id="647" name="楕円 646"/>
        <xdr:cNvSpPr/>
      </xdr:nvSpPr>
      <xdr:spPr>
        <a:xfrm>
          <a:off x="13652500" y="126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31843</xdr:rowOff>
    </xdr:from>
    <xdr:ext cx="534377" cy="259045"/>
    <xdr:sp macro="" textlink="">
      <xdr:nvSpPr>
        <xdr:cNvPr id="648" name="テキスト ボックス 647"/>
        <xdr:cNvSpPr txBox="1"/>
      </xdr:nvSpPr>
      <xdr:spPr>
        <a:xfrm>
          <a:off x="13436111" y="123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133344</xdr:rowOff>
    </xdr:from>
    <xdr:to>
      <xdr:col>67</xdr:col>
      <xdr:colOff>101600</xdr:colOff>
      <xdr:row>74</xdr:row>
      <xdr:rowOff>63494</xdr:rowOff>
    </xdr:to>
    <xdr:sp macro="" textlink="">
      <xdr:nvSpPr>
        <xdr:cNvPr id="649" name="楕円 648"/>
        <xdr:cNvSpPr/>
      </xdr:nvSpPr>
      <xdr:spPr>
        <a:xfrm>
          <a:off x="12763500" y="126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80021</xdr:rowOff>
    </xdr:from>
    <xdr:ext cx="534377" cy="259045"/>
    <xdr:sp macro="" textlink="">
      <xdr:nvSpPr>
        <xdr:cNvPr id="650" name="テキスト ボックス 649"/>
        <xdr:cNvSpPr txBox="1"/>
      </xdr:nvSpPr>
      <xdr:spPr>
        <a:xfrm>
          <a:off x="12547111" y="124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9778</xdr:rowOff>
    </xdr:from>
    <xdr:to>
      <xdr:col>85</xdr:col>
      <xdr:colOff>126364</xdr:colOff>
      <xdr:row>98</xdr:row>
      <xdr:rowOff>135306</xdr:rowOff>
    </xdr:to>
    <xdr:cxnSp macro="">
      <xdr:nvCxnSpPr>
        <xdr:cNvPr id="672" name="直線コネクタ 671"/>
        <xdr:cNvCxnSpPr/>
      </xdr:nvCxnSpPr>
      <xdr:spPr>
        <a:xfrm flipV="1">
          <a:off x="16317595" y="16468978"/>
          <a:ext cx="1269" cy="46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139133</xdr:rowOff>
    </xdr:from>
    <xdr:ext cx="378565" cy="259045"/>
    <xdr:sp macro="" textlink="">
      <xdr:nvSpPr>
        <xdr:cNvPr id="673" name="積立金最小値テキスト"/>
        <xdr:cNvSpPr txBox="1"/>
      </xdr:nvSpPr>
      <xdr:spPr>
        <a:xfrm>
          <a:off x="16370300" y="1694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135306</xdr:rowOff>
    </xdr:from>
    <xdr:to>
      <xdr:col>86</xdr:col>
      <xdr:colOff>25400</xdr:colOff>
      <xdr:row>98</xdr:row>
      <xdr:rowOff>135306</xdr:rowOff>
    </xdr:to>
    <xdr:cxnSp macro="">
      <xdr:nvCxnSpPr>
        <xdr:cNvPr id="674" name="直線コネクタ 673"/>
        <xdr:cNvCxnSpPr/>
      </xdr:nvCxnSpPr>
      <xdr:spPr>
        <a:xfrm>
          <a:off x="16230600" y="1693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127905</xdr:rowOff>
    </xdr:from>
    <xdr:ext cx="599010" cy="259045"/>
    <xdr:sp macro="" textlink="">
      <xdr:nvSpPr>
        <xdr:cNvPr id="675" name="積立金最大値テキスト"/>
        <xdr:cNvSpPr txBox="1"/>
      </xdr:nvSpPr>
      <xdr:spPr>
        <a:xfrm>
          <a:off x="16370300" y="1624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9778</xdr:rowOff>
    </xdr:from>
    <xdr:to>
      <xdr:col>86</xdr:col>
      <xdr:colOff>25400</xdr:colOff>
      <xdr:row>96</xdr:row>
      <xdr:rowOff>9778</xdr:rowOff>
    </xdr:to>
    <xdr:cxnSp macro="">
      <xdr:nvCxnSpPr>
        <xdr:cNvPr id="676" name="直線コネクタ 675"/>
        <xdr:cNvCxnSpPr/>
      </xdr:nvCxnSpPr>
      <xdr:spPr>
        <a:xfrm>
          <a:off x="16230600" y="1646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123433</xdr:rowOff>
    </xdr:from>
    <xdr:to>
      <xdr:col>85</xdr:col>
      <xdr:colOff>127000</xdr:colOff>
      <xdr:row>96</xdr:row>
      <xdr:rowOff>9778</xdr:rowOff>
    </xdr:to>
    <xdr:cxnSp macro="">
      <xdr:nvCxnSpPr>
        <xdr:cNvPr id="677" name="直線コネクタ 676"/>
        <xdr:cNvCxnSpPr/>
      </xdr:nvCxnSpPr>
      <xdr:spPr>
        <a:xfrm>
          <a:off x="15481300" y="16239733"/>
          <a:ext cx="838200" cy="2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162045</xdr:rowOff>
    </xdr:from>
    <xdr:ext cx="534377" cy="259045"/>
    <xdr:sp macro="" textlink="">
      <xdr:nvSpPr>
        <xdr:cNvPr id="678" name="積立金平均値テキスト"/>
        <xdr:cNvSpPr txBox="1"/>
      </xdr:nvSpPr>
      <xdr:spPr>
        <a:xfrm>
          <a:off x="16370300" y="16792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12168</xdr:rowOff>
    </xdr:from>
    <xdr:to>
      <xdr:col>85</xdr:col>
      <xdr:colOff>177800</xdr:colOff>
      <xdr:row>98</xdr:row>
      <xdr:rowOff>113768</xdr:rowOff>
    </xdr:to>
    <xdr:sp macro="" textlink="">
      <xdr:nvSpPr>
        <xdr:cNvPr id="679" name="フローチャート: 判断 678"/>
        <xdr:cNvSpPr/>
      </xdr:nvSpPr>
      <xdr:spPr>
        <a:xfrm>
          <a:off x="16268700" y="1681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123433</xdr:rowOff>
    </xdr:from>
    <xdr:to>
      <xdr:col>81</xdr:col>
      <xdr:colOff>50800</xdr:colOff>
      <xdr:row>95</xdr:row>
      <xdr:rowOff>3852</xdr:rowOff>
    </xdr:to>
    <xdr:cxnSp macro="">
      <xdr:nvCxnSpPr>
        <xdr:cNvPr id="680" name="直線コネクタ 679"/>
        <xdr:cNvCxnSpPr/>
      </xdr:nvCxnSpPr>
      <xdr:spPr>
        <a:xfrm flipV="1">
          <a:off x="14592300" y="16239733"/>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26301</xdr:rowOff>
    </xdr:from>
    <xdr:to>
      <xdr:col>81</xdr:col>
      <xdr:colOff>101600</xdr:colOff>
      <xdr:row>98</xdr:row>
      <xdr:rowOff>127901</xdr:rowOff>
    </xdr:to>
    <xdr:sp macro="" textlink="">
      <xdr:nvSpPr>
        <xdr:cNvPr id="681" name="フローチャート: 判断 680"/>
        <xdr:cNvSpPr/>
      </xdr:nvSpPr>
      <xdr:spPr>
        <a:xfrm>
          <a:off x="15430500" y="168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119028</xdr:rowOff>
    </xdr:from>
    <xdr:ext cx="534377" cy="259045"/>
    <xdr:sp macro="" textlink="">
      <xdr:nvSpPr>
        <xdr:cNvPr id="682" name="テキスト ボックス 681"/>
        <xdr:cNvSpPr txBox="1"/>
      </xdr:nvSpPr>
      <xdr:spPr>
        <a:xfrm>
          <a:off x="15214111" y="169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3852</xdr:rowOff>
    </xdr:from>
    <xdr:to>
      <xdr:col>76</xdr:col>
      <xdr:colOff>114300</xdr:colOff>
      <xdr:row>96</xdr:row>
      <xdr:rowOff>16937</xdr:rowOff>
    </xdr:to>
    <xdr:cxnSp macro="">
      <xdr:nvCxnSpPr>
        <xdr:cNvPr id="683" name="直線コネクタ 682"/>
        <xdr:cNvCxnSpPr/>
      </xdr:nvCxnSpPr>
      <xdr:spPr>
        <a:xfrm flipV="1">
          <a:off x="13703300" y="16291602"/>
          <a:ext cx="8890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19217</xdr:rowOff>
    </xdr:from>
    <xdr:to>
      <xdr:col>76</xdr:col>
      <xdr:colOff>165100</xdr:colOff>
      <xdr:row>98</xdr:row>
      <xdr:rowOff>120817</xdr:rowOff>
    </xdr:to>
    <xdr:sp macro="" textlink="">
      <xdr:nvSpPr>
        <xdr:cNvPr id="684" name="フローチャート: 判断 683"/>
        <xdr:cNvSpPr/>
      </xdr:nvSpPr>
      <xdr:spPr>
        <a:xfrm>
          <a:off x="145415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111944</xdr:rowOff>
    </xdr:from>
    <xdr:ext cx="534377" cy="259045"/>
    <xdr:sp macro="" textlink="">
      <xdr:nvSpPr>
        <xdr:cNvPr id="685" name="テキスト ボックス 684"/>
        <xdr:cNvSpPr txBox="1"/>
      </xdr:nvSpPr>
      <xdr:spPr>
        <a:xfrm>
          <a:off x="14325111" y="169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109579</xdr:rowOff>
    </xdr:from>
    <xdr:to>
      <xdr:col>71</xdr:col>
      <xdr:colOff>177800</xdr:colOff>
      <xdr:row>96</xdr:row>
      <xdr:rowOff>16937</xdr:rowOff>
    </xdr:to>
    <xdr:cxnSp macro="">
      <xdr:nvCxnSpPr>
        <xdr:cNvPr id="686" name="直線コネクタ 685"/>
        <xdr:cNvCxnSpPr/>
      </xdr:nvCxnSpPr>
      <xdr:spPr>
        <a:xfrm>
          <a:off x="12814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33716</xdr:rowOff>
    </xdr:from>
    <xdr:to>
      <xdr:col>72</xdr:col>
      <xdr:colOff>38100</xdr:colOff>
      <xdr:row>98</xdr:row>
      <xdr:rowOff>135316</xdr:rowOff>
    </xdr:to>
    <xdr:sp macro="" textlink="">
      <xdr:nvSpPr>
        <xdr:cNvPr id="687" name="フローチャート: 判断 686"/>
        <xdr:cNvSpPr/>
      </xdr:nvSpPr>
      <xdr:spPr>
        <a:xfrm>
          <a:off x="13652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126443</xdr:rowOff>
    </xdr:from>
    <xdr:ext cx="534377" cy="259045"/>
    <xdr:sp macro="" textlink="">
      <xdr:nvSpPr>
        <xdr:cNvPr id="688" name="テキスト ボックス 687"/>
        <xdr:cNvSpPr txBox="1"/>
      </xdr:nvSpPr>
      <xdr:spPr>
        <a:xfrm>
          <a:off x="13436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21413</xdr:rowOff>
    </xdr:from>
    <xdr:to>
      <xdr:col>67</xdr:col>
      <xdr:colOff>101600</xdr:colOff>
      <xdr:row>98</xdr:row>
      <xdr:rowOff>123013</xdr:rowOff>
    </xdr:to>
    <xdr:sp macro="" textlink="">
      <xdr:nvSpPr>
        <xdr:cNvPr id="689" name="フローチャート: 判断 688"/>
        <xdr:cNvSpPr/>
      </xdr:nvSpPr>
      <xdr:spPr>
        <a:xfrm>
          <a:off x="12763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114140</xdr:rowOff>
    </xdr:from>
    <xdr:ext cx="534377" cy="259045"/>
    <xdr:sp macro="" textlink="">
      <xdr:nvSpPr>
        <xdr:cNvPr id="690" name="テキスト ボックス 689"/>
        <xdr:cNvSpPr txBox="1"/>
      </xdr:nvSpPr>
      <xdr:spPr>
        <a:xfrm>
          <a:off x="12547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130428</xdr:rowOff>
    </xdr:from>
    <xdr:to>
      <xdr:col>85</xdr:col>
      <xdr:colOff>177800</xdr:colOff>
      <xdr:row>96</xdr:row>
      <xdr:rowOff>60578</xdr:rowOff>
    </xdr:to>
    <xdr:sp macro="" textlink="">
      <xdr:nvSpPr>
        <xdr:cNvPr id="696" name="楕円 695"/>
        <xdr:cNvSpPr/>
      </xdr:nvSpPr>
      <xdr:spPr>
        <a:xfrm>
          <a:off x="16268700" y="16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83455</xdr:rowOff>
    </xdr:from>
    <xdr:ext cx="599010" cy="259045"/>
    <xdr:sp macro="" textlink="">
      <xdr:nvSpPr>
        <xdr:cNvPr id="697" name="積立金該当値テキスト"/>
        <xdr:cNvSpPr txBox="1"/>
      </xdr:nvSpPr>
      <xdr:spPr>
        <a:xfrm>
          <a:off x="16370300" y="1637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72633</xdr:rowOff>
    </xdr:from>
    <xdr:to>
      <xdr:col>81</xdr:col>
      <xdr:colOff>101600</xdr:colOff>
      <xdr:row>95</xdr:row>
      <xdr:rowOff>2783</xdr:rowOff>
    </xdr:to>
    <xdr:sp macro="" textlink="">
      <xdr:nvSpPr>
        <xdr:cNvPr id="698" name="楕円 697"/>
        <xdr:cNvSpPr/>
      </xdr:nvSpPr>
      <xdr:spPr>
        <a:xfrm>
          <a:off x="15430500" y="16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19310</xdr:rowOff>
    </xdr:from>
    <xdr:ext cx="599010" cy="259045"/>
    <xdr:sp macro="" textlink="">
      <xdr:nvSpPr>
        <xdr:cNvPr id="699" name="テキスト ボックス 698"/>
        <xdr:cNvSpPr txBox="1"/>
      </xdr:nvSpPr>
      <xdr:spPr>
        <a:xfrm>
          <a:off x="15181795" y="1596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124502</xdr:rowOff>
    </xdr:from>
    <xdr:to>
      <xdr:col>76</xdr:col>
      <xdr:colOff>165100</xdr:colOff>
      <xdr:row>95</xdr:row>
      <xdr:rowOff>54652</xdr:rowOff>
    </xdr:to>
    <xdr:sp macro="" textlink="">
      <xdr:nvSpPr>
        <xdr:cNvPr id="700" name="楕円 699"/>
        <xdr:cNvSpPr/>
      </xdr:nvSpPr>
      <xdr:spPr>
        <a:xfrm>
          <a:off x="145415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71179</xdr:rowOff>
    </xdr:from>
    <xdr:ext cx="599010" cy="259045"/>
    <xdr:sp macro="" textlink="">
      <xdr:nvSpPr>
        <xdr:cNvPr id="701" name="テキスト ボックス 700"/>
        <xdr:cNvSpPr txBox="1"/>
      </xdr:nvSpPr>
      <xdr:spPr>
        <a:xfrm>
          <a:off x="14292795" y="160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137587</xdr:rowOff>
    </xdr:from>
    <xdr:to>
      <xdr:col>72</xdr:col>
      <xdr:colOff>38100</xdr:colOff>
      <xdr:row>96</xdr:row>
      <xdr:rowOff>67737</xdr:rowOff>
    </xdr:to>
    <xdr:sp macro="" textlink="">
      <xdr:nvSpPr>
        <xdr:cNvPr id="702" name="楕円 701"/>
        <xdr:cNvSpPr/>
      </xdr:nvSpPr>
      <xdr:spPr>
        <a:xfrm>
          <a:off x="13652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84264</xdr:rowOff>
    </xdr:from>
    <xdr:ext cx="599010" cy="259045"/>
    <xdr:sp macro="" textlink="">
      <xdr:nvSpPr>
        <xdr:cNvPr id="703" name="テキスト ボックス 702"/>
        <xdr:cNvSpPr txBox="1"/>
      </xdr:nvSpPr>
      <xdr:spPr>
        <a:xfrm>
          <a:off x="13403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58779</xdr:rowOff>
    </xdr:from>
    <xdr:to>
      <xdr:col>67</xdr:col>
      <xdr:colOff>101600</xdr:colOff>
      <xdr:row>92</xdr:row>
      <xdr:rowOff>160379</xdr:rowOff>
    </xdr:to>
    <xdr:sp macro="" textlink="">
      <xdr:nvSpPr>
        <xdr:cNvPr id="704" name="楕円 703"/>
        <xdr:cNvSpPr/>
      </xdr:nvSpPr>
      <xdr:spPr>
        <a:xfrm>
          <a:off x="12763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5456</xdr:rowOff>
    </xdr:from>
    <xdr:ext cx="599010" cy="259045"/>
    <xdr:sp macro="" textlink="">
      <xdr:nvSpPr>
        <xdr:cNvPr id="705" name="テキスト ボックス 704"/>
        <xdr:cNvSpPr txBox="1"/>
      </xdr:nvSpPr>
      <xdr:spPr>
        <a:xfrm>
          <a:off x="12514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9" name="直線コネクタ 728"/>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2"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3" name="直線コネクタ 732"/>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99885</xdr:rowOff>
    </xdr:from>
    <xdr:to>
      <xdr:col>116</xdr:col>
      <xdr:colOff>63500</xdr:colOff>
      <xdr:row>37</xdr:row>
      <xdr:rowOff>135395</xdr:rowOff>
    </xdr:to>
    <xdr:cxnSp macro="">
      <xdr:nvCxnSpPr>
        <xdr:cNvPr id="734" name="直線コネクタ 733"/>
        <xdr:cNvCxnSpPr/>
      </xdr:nvCxnSpPr>
      <xdr:spPr>
        <a:xfrm flipV="1">
          <a:off x="21323300" y="6443535"/>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5"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6" name="フローチャート: 判断 735"/>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135395</xdr:rowOff>
    </xdr:from>
    <xdr:to>
      <xdr:col>111</xdr:col>
      <xdr:colOff>177800</xdr:colOff>
      <xdr:row>37</xdr:row>
      <xdr:rowOff>144729</xdr:rowOff>
    </xdr:to>
    <xdr:cxnSp macro="">
      <xdr:nvCxnSpPr>
        <xdr:cNvPr id="737" name="直線コネクタ 736"/>
        <xdr:cNvCxnSpPr/>
      </xdr:nvCxnSpPr>
      <xdr:spPr>
        <a:xfrm flipV="1">
          <a:off x="20434300" y="647904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8" name="フローチャート: 判断 737"/>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9" name="テキスト ボックス 738"/>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144729</xdr:rowOff>
    </xdr:from>
    <xdr:to>
      <xdr:col>107</xdr:col>
      <xdr:colOff>50800</xdr:colOff>
      <xdr:row>37</xdr:row>
      <xdr:rowOff>150787</xdr:rowOff>
    </xdr:to>
    <xdr:cxnSp macro="">
      <xdr:nvCxnSpPr>
        <xdr:cNvPr id="740" name="直線コネクタ 739"/>
        <xdr:cNvCxnSpPr/>
      </xdr:nvCxnSpPr>
      <xdr:spPr>
        <a:xfrm flipV="1">
          <a:off x="19545300" y="648837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1" name="フローチャート: 判断 740"/>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2" name="テキスト ボックス 741"/>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150787</xdr:rowOff>
    </xdr:from>
    <xdr:to>
      <xdr:col>102</xdr:col>
      <xdr:colOff>114300</xdr:colOff>
      <xdr:row>38</xdr:row>
      <xdr:rowOff>21209</xdr:rowOff>
    </xdr:to>
    <xdr:cxnSp macro="">
      <xdr:nvCxnSpPr>
        <xdr:cNvPr id="743" name="直線コネクタ 742"/>
        <xdr:cNvCxnSpPr/>
      </xdr:nvCxnSpPr>
      <xdr:spPr>
        <a:xfrm flipV="1">
          <a:off x="18656300" y="649443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4" name="フローチャート: 判断 743"/>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5" name="テキスト ボックス 744"/>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6" name="フローチャート: 判断 745"/>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7" name="テキスト ボックス 746"/>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49085</xdr:rowOff>
    </xdr:from>
    <xdr:to>
      <xdr:col>116</xdr:col>
      <xdr:colOff>114300</xdr:colOff>
      <xdr:row>37</xdr:row>
      <xdr:rowOff>150685</xdr:rowOff>
    </xdr:to>
    <xdr:sp macro="" textlink="">
      <xdr:nvSpPr>
        <xdr:cNvPr id="753" name="楕円 752"/>
        <xdr:cNvSpPr/>
      </xdr:nvSpPr>
      <xdr:spPr>
        <a:xfrm>
          <a:off x="22110700" y="63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71962</xdr:rowOff>
    </xdr:from>
    <xdr:ext cx="469744" cy="259045"/>
    <xdr:sp macro="" textlink="">
      <xdr:nvSpPr>
        <xdr:cNvPr id="754" name="投資及び出資金該当値テキスト"/>
        <xdr:cNvSpPr txBox="1"/>
      </xdr:nvSpPr>
      <xdr:spPr>
        <a:xfrm>
          <a:off x="22212300" y="624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84595</xdr:rowOff>
    </xdr:from>
    <xdr:to>
      <xdr:col>112</xdr:col>
      <xdr:colOff>38100</xdr:colOff>
      <xdr:row>38</xdr:row>
      <xdr:rowOff>14745</xdr:rowOff>
    </xdr:to>
    <xdr:sp macro="" textlink="">
      <xdr:nvSpPr>
        <xdr:cNvPr id="755" name="楕円 754"/>
        <xdr:cNvSpPr/>
      </xdr:nvSpPr>
      <xdr:spPr>
        <a:xfrm>
          <a:off x="21272500" y="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31272</xdr:rowOff>
    </xdr:from>
    <xdr:ext cx="469744" cy="259045"/>
    <xdr:sp macro="" textlink="">
      <xdr:nvSpPr>
        <xdr:cNvPr id="756" name="テキスト ボックス 755"/>
        <xdr:cNvSpPr txBox="1"/>
      </xdr:nvSpPr>
      <xdr:spPr>
        <a:xfrm>
          <a:off x="21088428" y="620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93929</xdr:rowOff>
    </xdr:from>
    <xdr:to>
      <xdr:col>107</xdr:col>
      <xdr:colOff>101600</xdr:colOff>
      <xdr:row>38</xdr:row>
      <xdr:rowOff>24079</xdr:rowOff>
    </xdr:to>
    <xdr:sp macro="" textlink="">
      <xdr:nvSpPr>
        <xdr:cNvPr id="757" name="楕円 756"/>
        <xdr:cNvSpPr/>
      </xdr:nvSpPr>
      <xdr:spPr>
        <a:xfrm>
          <a:off x="20383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40606</xdr:rowOff>
    </xdr:from>
    <xdr:ext cx="469744" cy="259045"/>
    <xdr:sp macro="" textlink="">
      <xdr:nvSpPr>
        <xdr:cNvPr id="758" name="テキスト ボックス 757"/>
        <xdr:cNvSpPr txBox="1"/>
      </xdr:nvSpPr>
      <xdr:spPr>
        <a:xfrm>
          <a:off x="20199428" y="62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99987</xdr:rowOff>
    </xdr:from>
    <xdr:to>
      <xdr:col>102</xdr:col>
      <xdr:colOff>165100</xdr:colOff>
      <xdr:row>38</xdr:row>
      <xdr:rowOff>30137</xdr:rowOff>
    </xdr:to>
    <xdr:sp macro="" textlink="">
      <xdr:nvSpPr>
        <xdr:cNvPr id="759" name="楕円 758"/>
        <xdr:cNvSpPr/>
      </xdr:nvSpPr>
      <xdr:spPr>
        <a:xfrm>
          <a:off x="19494500" y="6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46664</xdr:rowOff>
    </xdr:from>
    <xdr:ext cx="469744" cy="259045"/>
    <xdr:sp macro="" textlink="">
      <xdr:nvSpPr>
        <xdr:cNvPr id="760" name="テキスト ボックス 759"/>
        <xdr:cNvSpPr txBox="1"/>
      </xdr:nvSpPr>
      <xdr:spPr>
        <a:xfrm>
          <a:off x="19310428" y="621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141859</xdr:rowOff>
    </xdr:from>
    <xdr:to>
      <xdr:col>98</xdr:col>
      <xdr:colOff>38100</xdr:colOff>
      <xdr:row>38</xdr:row>
      <xdr:rowOff>72010</xdr:rowOff>
    </xdr:to>
    <xdr:sp macro="" textlink="">
      <xdr:nvSpPr>
        <xdr:cNvPr id="761" name="楕円 760"/>
        <xdr:cNvSpPr/>
      </xdr:nvSpPr>
      <xdr:spPr>
        <a:xfrm>
          <a:off x="18605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88536</xdr:rowOff>
    </xdr:from>
    <xdr:ext cx="469744" cy="259045"/>
    <xdr:sp macro="" textlink="">
      <xdr:nvSpPr>
        <xdr:cNvPr id="762" name="テキスト ボックス 761"/>
        <xdr:cNvSpPr txBox="1"/>
      </xdr:nvSpPr>
      <xdr:spPr>
        <a:xfrm>
          <a:off x="18421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6" name="直線コネクタ 785"/>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9"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0" name="直線コネクタ 789"/>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133261</xdr:rowOff>
    </xdr:from>
    <xdr:to>
      <xdr:col>116</xdr:col>
      <xdr:colOff>63500</xdr:colOff>
      <xdr:row>56</xdr:row>
      <xdr:rowOff>145415</xdr:rowOff>
    </xdr:to>
    <xdr:cxnSp macro="">
      <xdr:nvCxnSpPr>
        <xdr:cNvPr id="791" name="直線コネクタ 790"/>
        <xdr:cNvCxnSpPr/>
      </xdr:nvCxnSpPr>
      <xdr:spPr>
        <a:xfrm>
          <a:off x="21323300" y="9734461"/>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2"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3" name="フローチャート: 判断 792"/>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133261</xdr:rowOff>
    </xdr:from>
    <xdr:to>
      <xdr:col>111</xdr:col>
      <xdr:colOff>177800</xdr:colOff>
      <xdr:row>56</xdr:row>
      <xdr:rowOff>146672</xdr:rowOff>
    </xdr:to>
    <xdr:cxnSp macro="">
      <xdr:nvCxnSpPr>
        <xdr:cNvPr id="794" name="直線コネクタ 793"/>
        <xdr:cNvCxnSpPr/>
      </xdr:nvCxnSpPr>
      <xdr:spPr>
        <a:xfrm flipV="1">
          <a:off x="20434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5" name="フローチャート: 判断 794"/>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6" name="テキスト ボックス 795"/>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146672</xdr:rowOff>
    </xdr:from>
    <xdr:to>
      <xdr:col>107</xdr:col>
      <xdr:colOff>50800</xdr:colOff>
      <xdr:row>56</xdr:row>
      <xdr:rowOff>164770</xdr:rowOff>
    </xdr:to>
    <xdr:cxnSp macro="">
      <xdr:nvCxnSpPr>
        <xdr:cNvPr id="797" name="直線コネクタ 796"/>
        <xdr:cNvCxnSpPr/>
      </xdr:nvCxnSpPr>
      <xdr:spPr>
        <a:xfrm flipV="1">
          <a:off x="19545300" y="97478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8" name="フローチャート: 判断 797"/>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9" name="テキスト ボックス 798"/>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94056</xdr:rowOff>
    </xdr:from>
    <xdr:to>
      <xdr:col>102</xdr:col>
      <xdr:colOff>114300</xdr:colOff>
      <xdr:row>56</xdr:row>
      <xdr:rowOff>164770</xdr:rowOff>
    </xdr:to>
    <xdr:cxnSp macro="">
      <xdr:nvCxnSpPr>
        <xdr:cNvPr id="800" name="直線コネクタ 799"/>
        <xdr:cNvCxnSpPr/>
      </xdr:nvCxnSpPr>
      <xdr:spPr>
        <a:xfrm>
          <a:off x="18656300" y="969525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1" name="フローチャート: 判断 800"/>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2" name="テキスト ボックス 801"/>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3" name="フローチャート: 判断 802"/>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4" name="テキスト ボックス 803"/>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94615</xdr:rowOff>
    </xdr:from>
    <xdr:to>
      <xdr:col>116</xdr:col>
      <xdr:colOff>114300</xdr:colOff>
      <xdr:row>57</xdr:row>
      <xdr:rowOff>24765</xdr:rowOff>
    </xdr:to>
    <xdr:sp macro="" textlink="">
      <xdr:nvSpPr>
        <xdr:cNvPr id="810" name="楕円 809"/>
        <xdr:cNvSpPr/>
      </xdr:nvSpPr>
      <xdr:spPr>
        <a:xfrm>
          <a:off x="221107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117492</xdr:rowOff>
    </xdr:from>
    <xdr:ext cx="534377" cy="259045"/>
    <xdr:sp macro="" textlink="">
      <xdr:nvSpPr>
        <xdr:cNvPr id="811" name="貸付金該当値テキスト"/>
        <xdr:cNvSpPr txBox="1"/>
      </xdr:nvSpPr>
      <xdr:spPr>
        <a:xfrm>
          <a:off x="22212300" y="95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82461</xdr:rowOff>
    </xdr:from>
    <xdr:to>
      <xdr:col>112</xdr:col>
      <xdr:colOff>38100</xdr:colOff>
      <xdr:row>57</xdr:row>
      <xdr:rowOff>12611</xdr:rowOff>
    </xdr:to>
    <xdr:sp macro="" textlink="">
      <xdr:nvSpPr>
        <xdr:cNvPr id="812" name="楕円 811"/>
        <xdr:cNvSpPr/>
      </xdr:nvSpPr>
      <xdr:spPr>
        <a:xfrm>
          <a:off x="21272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29138</xdr:rowOff>
    </xdr:from>
    <xdr:ext cx="534377" cy="259045"/>
    <xdr:sp macro="" textlink="">
      <xdr:nvSpPr>
        <xdr:cNvPr id="813" name="テキスト ボックス 812"/>
        <xdr:cNvSpPr txBox="1"/>
      </xdr:nvSpPr>
      <xdr:spPr>
        <a:xfrm>
          <a:off x="21056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95872</xdr:rowOff>
    </xdr:from>
    <xdr:to>
      <xdr:col>107</xdr:col>
      <xdr:colOff>101600</xdr:colOff>
      <xdr:row>57</xdr:row>
      <xdr:rowOff>26022</xdr:rowOff>
    </xdr:to>
    <xdr:sp macro="" textlink="">
      <xdr:nvSpPr>
        <xdr:cNvPr id="814" name="楕円 813"/>
        <xdr:cNvSpPr/>
      </xdr:nvSpPr>
      <xdr:spPr>
        <a:xfrm>
          <a:off x="20383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42549</xdr:rowOff>
    </xdr:from>
    <xdr:ext cx="534377" cy="259045"/>
    <xdr:sp macro="" textlink="">
      <xdr:nvSpPr>
        <xdr:cNvPr id="815" name="テキスト ボックス 814"/>
        <xdr:cNvSpPr txBox="1"/>
      </xdr:nvSpPr>
      <xdr:spPr>
        <a:xfrm>
          <a:off x="20167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113970</xdr:rowOff>
    </xdr:from>
    <xdr:to>
      <xdr:col>102</xdr:col>
      <xdr:colOff>165100</xdr:colOff>
      <xdr:row>57</xdr:row>
      <xdr:rowOff>44120</xdr:rowOff>
    </xdr:to>
    <xdr:sp macro="" textlink="">
      <xdr:nvSpPr>
        <xdr:cNvPr id="816" name="楕円 815"/>
        <xdr:cNvSpPr/>
      </xdr:nvSpPr>
      <xdr:spPr>
        <a:xfrm>
          <a:off x="19494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60647</xdr:rowOff>
    </xdr:from>
    <xdr:ext cx="534377" cy="259045"/>
    <xdr:sp macro="" textlink="">
      <xdr:nvSpPr>
        <xdr:cNvPr id="817" name="テキスト ボックス 816"/>
        <xdr:cNvSpPr txBox="1"/>
      </xdr:nvSpPr>
      <xdr:spPr>
        <a:xfrm>
          <a:off x="19278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43256</xdr:rowOff>
    </xdr:from>
    <xdr:to>
      <xdr:col>98</xdr:col>
      <xdr:colOff>38100</xdr:colOff>
      <xdr:row>56</xdr:row>
      <xdr:rowOff>144856</xdr:rowOff>
    </xdr:to>
    <xdr:sp macro="" textlink="">
      <xdr:nvSpPr>
        <xdr:cNvPr id="818" name="楕円 817"/>
        <xdr:cNvSpPr/>
      </xdr:nvSpPr>
      <xdr:spPr>
        <a:xfrm>
          <a:off x="18605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161383</xdr:rowOff>
    </xdr:from>
    <xdr:ext cx="534377" cy="259045"/>
    <xdr:sp macro="" textlink="">
      <xdr:nvSpPr>
        <xdr:cNvPr id="819" name="テキスト ボックス 818"/>
        <xdr:cNvSpPr txBox="1"/>
      </xdr:nvSpPr>
      <xdr:spPr>
        <a:xfrm>
          <a:off x="18389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79284</xdr:rowOff>
    </xdr:from>
    <xdr:to>
      <xdr:col>116</xdr:col>
      <xdr:colOff>62864</xdr:colOff>
      <xdr:row>78</xdr:row>
      <xdr:rowOff>31914</xdr:rowOff>
    </xdr:to>
    <xdr:cxnSp macro="">
      <xdr:nvCxnSpPr>
        <xdr:cNvPr id="845" name="直線コネクタ 844"/>
        <xdr:cNvCxnSpPr/>
      </xdr:nvCxnSpPr>
      <xdr:spPr>
        <a:xfrm flipV="1">
          <a:off x="22159595" y="12766584"/>
          <a:ext cx="1269" cy="63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35741</xdr:rowOff>
    </xdr:from>
    <xdr:ext cx="534377" cy="259045"/>
    <xdr:sp macro="" textlink="">
      <xdr:nvSpPr>
        <xdr:cNvPr id="846" name="繰出金最小値テキスト"/>
        <xdr:cNvSpPr txBox="1"/>
      </xdr:nvSpPr>
      <xdr:spPr>
        <a:xfrm>
          <a:off x="22212300" y="134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31914</xdr:rowOff>
    </xdr:from>
    <xdr:to>
      <xdr:col>116</xdr:col>
      <xdr:colOff>152400</xdr:colOff>
      <xdr:row>78</xdr:row>
      <xdr:rowOff>31914</xdr:rowOff>
    </xdr:to>
    <xdr:cxnSp macro="">
      <xdr:nvCxnSpPr>
        <xdr:cNvPr id="847" name="直線コネクタ 846"/>
        <xdr:cNvCxnSpPr/>
      </xdr:nvCxnSpPr>
      <xdr:spPr>
        <a:xfrm>
          <a:off x="22072600" y="134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25961</xdr:rowOff>
    </xdr:from>
    <xdr:ext cx="534377" cy="259045"/>
    <xdr:sp macro="" textlink="">
      <xdr:nvSpPr>
        <xdr:cNvPr id="848" name="繰出金最大値テキスト"/>
        <xdr:cNvSpPr txBox="1"/>
      </xdr:nvSpPr>
      <xdr:spPr>
        <a:xfrm>
          <a:off x="22212300" y="125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79284</xdr:rowOff>
    </xdr:from>
    <xdr:to>
      <xdr:col>116</xdr:col>
      <xdr:colOff>152400</xdr:colOff>
      <xdr:row>74</xdr:row>
      <xdr:rowOff>79284</xdr:rowOff>
    </xdr:to>
    <xdr:cxnSp macro="">
      <xdr:nvCxnSpPr>
        <xdr:cNvPr id="849" name="直線コネクタ 848"/>
        <xdr:cNvCxnSpPr/>
      </xdr:nvCxnSpPr>
      <xdr:spPr>
        <a:xfrm>
          <a:off x="22072600" y="1276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40161</xdr:rowOff>
    </xdr:from>
    <xdr:to>
      <xdr:col>116</xdr:col>
      <xdr:colOff>63500</xdr:colOff>
      <xdr:row>75</xdr:row>
      <xdr:rowOff>55771</xdr:rowOff>
    </xdr:to>
    <xdr:cxnSp macro="">
      <xdr:nvCxnSpPr>
        <xdr:cNvPr id="850" name="直線コネクタ 849"/>
        <xdr:cNvCxnSpPr/>
      </xdr:nvCxnSpPr>
      <xdr:spPr>
        <a:xfrm>
          <a:off x="21323300" y="12898911"/>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144088</xdr:rowOff>
    </xdr:from>
    <xdr:ext cx="534377" cy="259045"/>
    <xdr:sp macro="" textlink="">
      <xdr:nvSpPr>
        <xdr:cNvPr id="851" name="繰出金平均値テキスト"/>
        <xdr:cNvSpPr txBox="1"/>
      </xdr:nvSpPr>
      <xdr:spPr>
        <a:xfrm>
          <a:off x="22212300" y="1300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165661</xdr:rowOff>
    </xdr:from>
    <xdr:to>
      <xdr:col>116</xdr:col>
      <xdr:colOff>114300</xdr:colOff>
      <xdr:row>76</xdr:row>
      <xdr:rowOff>95811</xdr:rowOff>
    </xdr:to>
    <xdr:sp macro="" textlink="">
      <xdr:nvSpPr>
        <xdr:cNvPr id="852" name="フローチャート: 判断 851"/>
        <xdr:cNvSpPr/>
      </xdr:nvSpPr>
      <xdr:spPr>
        <a:xfrm>
          <a:off x="221107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45958</xdr:rowOff>
    </xdr:from>
    <xdr:to>
      <xdr:col>111</xdr:col>
      <xdr:colOff>177800</xdr:colOff>
      <xdr:row>75</xdr:row>
      <xdr:rowOff>40161</xdr:rowOff>
    </xdr:to>
    <xdr:cxnSp macro="">
      <xdr:nvCxnSpPr>
        <xdr:cNvPr id="853" name="直線コネクタ 852"/>
        <xdr:cNvCxnSpPr/>
      </xdr:nvCxnSpPr>
      <xdr:spPr>
        <a:xfrm>
          <a:off x="20434300" y="12218908"/>
          <a:ext cx="8890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71918</xdr:rowOff>
    </xdr:from>
    <xdr:to>
      <xdr:col>112</xdr:col>
      <xdr:colOff>38100</xdr:colOff>
      <xdr:row>76</xdr:row>
      <xdr:rowOff>2068</xdr:rowOff>
    </xdr:to>
    <xdr:sp macro="" textlink="">
      <xdr:nvSpPr>
        <xdr:cNvPr id="854" name="フローチャート: 判断 853"/>
        <xdr:cNvSpPr/>
      </xdr:nvSpPr>
      <xdr:spPr>
        <a:xfrm>
          <a:off x="21272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164645</xdr:rowOff>
    </xdr:from>
    <xdr:ext cx="534377" cy="259045"/>
    <xdr:sp macro="" textlink="">
      <xdr:nvSpPr>
        <xdr:cNvPr id="855" name="テキスト ボックス 854"/>
        <xdr:cNvSpPr txBox="1"/>
      </xdr:nvSpPr>
      <xdr:spPr>
        <a:xfrm>
          <a:off x="21056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989</xdr:rowOff>
    </xdr:from>
    <xdr:to>
      <xdr:col>107</xdr:col>
      <xdr:colOff>50800</xdr:colOff>
      <xdr:row>71</xdr:row>
      <xdr:rowOff>45958</xdr:rowOff>
    </xdr:to>
    <xdr:cxnSp macro="">
      <xdr:nvCxnSpPr>
        <xdr:cNvPr id="856" name="直線コネクタ 855"/>
        <xdr:cNvCxnSpPr/>
      </xdr:nvCxnSpPr>
      <xdr:spPr>
        <a:xfrm>
          <a:off x="19545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50413</xdr:rowOff>
    </xdr:from>
    <xdr:to>
      <xdr:col>107</xdr:col>
      <xdr:colOff>101600</xdr:colOff>
      <xdr:row>75</xdr:row>
      <xdr:rowOff>152012</xdr:rowOff>
    </xdr:to>
    <xdr:sp macro="" textlink="">
      <xdr:nvSpPr>
        <xdr:cNvPr id="857" name="フローチャート: 判断 856"/>
        <xdr:cNvSpPr/>
      </xdr:nvSpPr>
      <xdr:spPr>
        <a:xfrm>
          <a:off x="20383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143141</xdr:rowOff>
    </xdr:from>
    <xdr:ext cx="534377" cy="259045"/>
    <xdr:sp macro="" textlink="">
      <xdr:nvSpPr>
        <xdr:cNvPr id="858" name="テキスト ボックス 857"/>
        <xdr:cNvSpPr txBox="1"/>
      </xdr:nvSpPr>
      <xdr:spPr>
        <a:xfrm>
          <a:off x="20167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989</xdr:rowOff>
    </xdr:from>
    <xdr:to>
      <xdr:col>102</xdr:col>
      <xdr:colOff>114300</xdr:colOff>
      <xdr:row>71</xdr:row>
      <xdr:rowOff>125690</xdr:rowOff>
    </xdr:to>
    <xdr:cxnSp macro="">
      <xdr:nvCxnSpPr>
        <xdr:cNvPr id="859" name="直線コネクタ 858"/>
        <xdr:cNvCxnSpPr/>
      </xdr:nvCxnSpPr>
      <xdr:spPr>
        <a:xfrm flipV="1">
          <a:off x="18656300" y="12173939"/>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45058</xdr:rowOff>
    </xdr:from>
    <xdr:to>
      <xdr:col>102</xdr:col>
      <xdr:colOff>165100</xdr:colOff>
      <xdr:row>75</xdr:row>
      <xdr:rowOff>146658</xdr:rowOff>
    </xdr:to>
    <xdr:sp macro="" textlink="">
      <xdr:nvSpPr>
        <xdr:cNvPr id="860" name="フローチャート: 判断 859"/>
        <xdr:cNvSpPr/>
      </xdr:nvSpPr>
      <xdr:spPr>
        <a:xfrm>
          <a:off x="19494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137785</xdr:rowOff>
    </xdr:from>
    <xdr:ext cx="534377" cy="259045"/>
    <xdr:sp macro="" textlink="">
      <xdr:nvSpPr>
        <xdr:cNvPr id="861" name="テキスト ボックス 860"/>
        <xdr:cNvSpPr txBox="1"/>
      </xdr:nvSpPr>
      <xdr:spPr>
        <a:xfrm>
          <a:off x="19278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33007</xdr:rowOff>
    </xdr:from>
    <xdr:to>
      <xdr:col>98</xdr:col>
      <xdr:colOff>38100</xdr:colOff>
      <xdr:row>75</xdr:row>
      <xdr:rowOff>134607</xdr:rowOff>
    </xdr:to>
    <xdr:sp macro="" textlink="">
      <xdr:nvSpPr>
        <xdr:cNvPr id="862" name="フローチャート: 判断 861"/>
        <xdr:cNvSpPr/>
      </xdr:nvSpPr>
      <xdr:spPr>
        <a:xfrm>
          <a:off x="18605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125734</xdr:rowOff>
    </xdr:from>
    <xdr:ext cx="534377" cy="259045"/>
    <xdr:sp macro="" textlink="">
      <xdr:nvSpPr>
        <xdr:cNvPr id="863" name="テキスト ボックス 862"/>
        <xdr:cNvSpPr txBox="1"/>
      </xdr:nvSpPr>
      <xdr:spPr>
        <a:xfrm>
          <a:off x="18389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4971</xdr:rowOff>
    </xdr:from>
    <xdr:to>
      <xdr:col>116</xdr:col>
      <xdr:colOff>114300</xdr:colOff>
      <xdr:row>75</xdr:row>
      <xdr:rowOff>106571</xdr:rowOff>
    </xdr:to>
    <xdr:sp macro="" textlink="">
      <xdr:nvSpPr>
        <xdr:cNvPr id="869" name="楕円 868"/>
        <xdr:cNvSpPr/>
      </xdr:nvSpPr>
      <xdr:spPr>
        <a:xfrm>
          <a:off x="221107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27848</xdr:rowOff>
    </xdr:from>
    <xdr:ext cx="534377" cy="259045"/>
    <xdr:sp macro="" textlink="">
      <xdr:nvSpPr>
        <xdr:cNvPr id="870" name="繰出金該当値テキスト"/>
        <xdr:cNvSpPr txBox="1"/>
      </xdr:nvSpPr>
      <xdr:spPr>
        <a:xfrm>
          <a:off x="22212300" y="127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160811</xdr:rowOff>
    </xdr:from>
    <xdr:to>
      <xdr:col>112</xdr:col>
      <xdr:colOff>38100</xdr:colOff>
      <xdr:row>75</xdr:row>
      <xdr:rowOff>90961</xdr:rowOff>
    </xdr:to>
    <xdr:sp macro="" textlink="">
      <xdr:nvSpPr>
        <xdr:cNvPr id="871" name="楕円 870"/>
        <xdr:cNvSpPr/>
      </xdr:nvSpPr>
      <xdr:spPr>
        <a:xfrm>
          <a:off x="212725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107488</xdr:rowOff>
    </xdr:from>
    <xdr:ext cx="534377" cy="259045"/>
    <xdr:sp macro="" textlink="">
      <xdr:nvSpPr>
        <xdr:cNvPr id="872" name="テキスト ボックス 871"/>
        <xdr:cNvSpPr txBox="1"/>
      </xdr:nvSpPr>
      <xdr:spPr>
        <a:xfrm>
          <a:off x="21056111" y="12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166608</xdr:rowOff>
    </xdr:from>
    <xdr:to>
      <xdr:col>107</xdr:col>
      <xdr:colOff>101600</xdr:colOff>
      <xdr:row>71</xdr:row>
      <xdr:rowOff>96758</xdr:rowOff>
    </xdr:to>
    <xdr:sp macro="" textlink="">
      <xdr:nvSpPr>
        <xdr:cNvPr id="873" name="楕円 872"/>
        <xdr:cNvSpPr/>
      </xdr:nvSpPr>
      <xdr:spPr>
        <a:xfrm>
          <a:off x="20383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113285</xdr:rowOff>
    </xdr:from>
    <xdr:ext cx="534377" cy="259045"/>
    <xdr:sp macro="" textlink="">
      <xdr:nvSpPr>
        <xdr:cNvPr id="874" name="テキスト ボックス 873"/>
        <xdr:cNvSpPr txBox="1"/>
      </xdr:nvSpPr>
      <xdr:spPr>
        <a:xfrm>
          <a:off x="20167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121639</xdr:rowOff>
    </xdr:from>
    <xdr:to>
      <xdr:col>102</xdr:col>
      <xdr:colOff>165100</xdr:colOff>
      <xdr:row>71</xdr:row>
      <xdr:rowOff>51789</xdr:rowOff>
    </xdr:to>
    <xdr:sp macro="" textlink="">
      <xdr:nvSpPr>
        <xdr:cNvPr id="875" name="楕円 874"/>
        <xdr:cNvSpPr/>
      </xdr:nvSpPr>
      <xdr:spPr>
        <a:xfrm>
          <a:off x="19494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68316</xdr:rowOff>
    </xdr:from>
    <xdr:ext cx="534377" cy="259045"/>
    <xdr:sp macro="" textlink="">
      <xdr:nvSpPr>
        <xdr:cNvPr id="876" name="テキスト ボックス 875"/>
        <xdr:cNvSpPr txBox="1"/>
      </xdr:nvSpPr>
      <xdr:spPr>
        <a:xfrm>
          <a:off x="19278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74890</xdr:rowOff>
    </xdr:from>
    <xdr:to>
      <xdr:col>98</xdr:col>
      <xdr:colOff>38100</xdr:colOff>
      <xdr:row>72</xdr:row>
      <xdr:rowOff>5040</xdr:rowOff>
    </xdr:to>
    <xdr:sp macro="" textlink="">
      <xdr:nvSpPr>
        <xdr:cNvPr id="877" name="楕円 876"/>
        <xdr:cNvSpPr/>
      </xdr:nvSpPr>
      <xdr:spPr>
        <a:xfrm>
          <a:off x="18605500" y="122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21567</xdr:rowOff>
    </xdr:from>
    <xdr:ext cx="534377" cy="259045"/>
    <xdr:sp macro="" textlink="">
      <xdr:nvSpPr>
        <xdr:cNvPr id="878" name="テキスト ボックス 877"/>
        <xdr:cNvSpPr txBox="1"/>
      </xdr:nvSpPr>
      <xdr:spPr>
        <a:xfrm>
          <a:off x="18389111" y="120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1,085,838</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円となっており、新型コロナウイルス感染症に関連する特別定額給付金や感染拡大対策、経済対策などに伴い令和元年度よりも増加している。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項目では、人件費については会計年度任用職員制度施行に伴う職員給等の増加によるもので、普通建設事業については除染土壌等の仮置場撤去に係る費用が大幅に増加したことが令和元年度から増加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類似団体よりも全体的に高い水準となって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いることから、引き続き全体の事務事業の見直しを行っていく必要がある。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59,018
58,568
398.58
70,610,375
64,083,967
1,806,654
18,445,669
27,827,881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65634</xdr:rowOff>
    </xdr:from>
    <xdr:to>
      <xdr:col>24</xdr:col>
      <xdr:colOff>63500</xdr:colOff>
      <xdr:row>33</xdr:row>
      <xdr:rowOff>91694</xdr:rowOff>
    </xdr:to>
    <xdr:cxnSp macro="">
      <xdr:nvCxnSpPr>
        <xdr:cNvPr id="59" name="直線コネクタ 58"/>
        <xdr:cNvCxnSpPr/>
      </xdr:nvCxnSpPr>
      <xdr:spPr>
        <a:xfrm>
          <a:off x="3797300" y="572348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149301</xdr:rowOff>
    </xdr:from>
    <xdr:to>
      <xdr:col>19</xdr:col>
      <xdr:colOff>177800</xdr:colOff>
      <xdr:row>33</xdr:row>
      <xdr:rowOff>65634</xdr:rowOff>
    </xdr:to>
    <xdr:cxnSp macro="">
      <xdr:nvCxnSpPr>
        <xdr:cNvPr id="62" name="直線コネクタ 61"/>
        <xdr:cNvCxnSpPr/>
      </xdr:nvCxnSpPr>
      <xdr:spPr>
        <a:xfrm>
          <a:off x="2908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149301</xdr:rowOff>
    </xdr:from>
    <xdr:to>
      <xdr:col>15</xdr:col>
      <xdr:colOff>50800</xdr:colOff>
      <xdr:row>33</xdr:row>
      <xdr:rowOff>140614</xdr:rowOff>
    </xdr:to>
    <xdr:cxnSp macro="">
      <xdr:nvCxnSpPr>
        <xdr:cNvPr id="65" name="直線コネクタ 64"/>
        <xdr:cNvCxnSpPr/>
      </xdr:nvCxnSpPr>
      <xdr:spPr>
        <a:xfrm flipV="1">
          <a:off x="2019300" y="5635701"/>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140614</xdr:rowOff>
    </xdr:from>
    <xdr:to>
      <xdr:col>10</xdr:col>
      <xdr:colOff>114300</xdr:colOff>
      <xdr:row>34</xdr:row>
      <xdr:rowOff>711</xdr:rowOff>
    </xdr:to>
    <xdr:cxnSp macro="">
      <xdr:nvCxnSpPr>
        <xdr:cNvPr id="68" name="直線コネクタ 67"/>
        <xdr:cNvCxnSpPr/>
      </xdr:nvCxnSpPr>
      <xdr:spPr>
        <a:xfrm flipV="1">
          <a:off x="1130300" y="57984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78" name="楕円 77"/>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469744" cy="259045"/>
    <xdr:sp macro="" textlink="">
      <xdr:nvSpPr>
        <xdr:cNvPr id="79" name="議会費該当値テキスト"/>
        <xdr:cNvSpPr txBox="1"/>
      </xdr:nvSpPr>
      <xdr:spPr>
        <a:xfrm>
          <a:off x="4686300"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14834</xdr:rowOff>
    </xdr:from>
    <xdr:to>
      <xdr:col>20</xdr:col>
      <xdr:colOff>38100</xdr:colOff>
      <xdr:row>33</xdr:row>
      <xdr:rowOff>116434</xdr:rowOff>
    </xdr:to>
    <xdr:sp macro="" textlink="">
      <xdr:nvSpPr>
        <xdr:cNvPr id="80" name="楕円 79"/>
        <xdr:cNvSpPr/>
      </xdr:nvSpPr>
      <xdr:spPr>
        <a:xfrm>
          <a:off x="3746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132961</xdr:rowOff>
    </xdr:from>
    <xdr:ext cx="469744" cy="259045"/>
    <xdr:sp macro="" textlink="">
      <xdr:nvSpPr>
        <xdr:cNvPr id="81" name="テキスト ボックス 80"/>
        <xdr:cNvSpPr txBox="1"/>
      </xdr:nvSpPr>
      <xdr:spPr>
        <a:xfrm>
          <a:off x="3562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98501</xdr:rowOff>
    </xdr:from>
    <xdr:to>
      <xdr:col>15</xdr:col>
      <xdr:colOff>101600</xdr:colOff>
      <xdr:row>33</xdr:row>
      <xdr:rowOff>28651</xdr:rowOff>
    </xdr:to>
    <xdr:sp macro="" textlink="">
      <xdr:nvSpPr>
        <xdr:cNvPr id="82" name="楕円 81"/>
        <xdr:cNvSpPr/>
      </xdr:nvSpPr>
      <xdr:spPr>
        <a:xfrm>
          <a:off x="2857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45178</xdr:rowOff>
    </xdr:from>
    <xdr:ext cx="469744" cy="259045"/>
    <xdr:sp macro="" textlink="">
      <xdr:nvSpPr>
        <xdr:cNvPr id="83" name="テキスト ボックス 82"/>
        <xdr:cNvSpPr txBox="1"/>
      </xdr:nvSpPr>
      <xdr:spPr>
        <a:xfrm>
          <a:off x="2673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89814</xdr:rowOff>
    </xdr:from>
    <xdr:to>
      <xdr:col>10</xdr:col>
      <xdr:colOff>165100</xdr:colOff>
      <xdr:row>34</xdr:row>
      <xdr:rowOff>19964</xdr:rowOff>
    </xdr:to>
    <xdr:sp macro="" textlink="">
      <xdr:nvSpPr>
        <xdr:cNvPr id="84" name="楕円 83"/>
        <xdr:cNvSpPr/>
      </xdr:nvSpPr>
      <xdr:spPr>
        <a:xfrm>
          <a:off x="1968500" y="5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36491</xdr:rowOff>
    </xdr:from>
    <xdr:ext cx="469744" cy="259045"/>
    <xdr:sp macro="" textlink="">
      <xdr:nvSpPr>
        <xdr:cNvPr id="85" name="テキスト ボックス 84"/>
        <xdr:cNvSpPr txBox="1"/>
      </xdr:nvSpPr>
      <xdr:spPr>
        <a:xfrm>
          <a:off x="1784428" y="55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121361</xdr:rowOff>
    </xdr:from>
    <xdr:to>
      <xdr:col>6</xdr:col>
      <xdr:colOff>38100</xdr:colOff>
      <xdr:row>34</xdr:row>
      <xdr:rowOff>51511</xdr:rowOff>
    </xdr:to>
    <xdr:sp macro="" textlink="">
      <xdr:nvSpPr>
        <xdr:cNvPr id="86" name="楕円 85"/>
        <xdr:cNvSpPr/>
      </xdr:nvSpPr>
      <xdr:spPr>
        <a:xfrm>
          <a:off x="10795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68038</xdr:rowOff>
    </xdr:from>
    <xdr:ext cx="469744" cy="259045"/>
    <xdr:sp macro="" textlink="">
      <xdr:nvSpPr>
        <xdr:cNvPr id="87" name="テキスト ボックス 86"/>
        <xdr:cNvSpPr txBox="1"/>
      </xdr:nvSpPr>
      <xdr:spPr>
        <a:xfrm>
          <a:off x="895428" y="555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127409</xdr:rowOff>
    </xdr:from>
    <xdr:to>
      <xdr:col>24</xdr:col>
      <xdr:colOff>63500</xdr:colOff>
      <xdr:row>53</xdr:row>
      <xdr:rowOff>46081</xdr:rowOff>
    </xdr:to>
    <xdr:cxnSp macro="">
      <xdr:nvCxnSpPr>
        <xdr:cNvPr id="116" name="直線コネクタ 115"/>
        <xdr:cNvCxnSpPr/>
      </xdr:nvCxnSpPr>
      <xdr:spPr>
        <a:xfrm flipV="1">
          <a:off x="3797300" y="9042809"/>
          <a:ext cx="838200" cy="9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161649</xdr:rowOff>
    </xdr:from>
    <xdr:to>
      <xdr:col>19</xdr:col>
      <xdr:colOff>177800</xdr:colOff>
      <xdr:row>53</xdr:row>
      <xdr:rowOff>46081</xdr:rowOff>
    </xdr:to>
    <xdr:cxnSp macro="">
      <xdr:nvCxnSpPr>
        <xdr:cNvPr id="119" name="直線コネクタ 118"/>
        <xdr:cNvCxnSpPr/>
      </xdr:nvCxnSpPr>
      <xdr:spPr>
        <a:xfrm>
          <a:off x="2908300" y="9077049"/>
          <a:ext cx="889000" cy="5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161649</xdr:rowOff>
    </xdr:from>
    <xdr:to>
      <xdr:col>15</xdr:col>
      <xdr:colOff>50800</xdr:colOff>
      <xdr:row>54</xdr:row>
      <xdr:rowOff>137026</xdr:rowOff>
    </xdr:to>
    <xdr:cxnSp macro="">
      <xdr:nvCxnSpPr>
        <xdr:cNvPr id="122" name="直線コネクタ 121"/>
        <xdr:cNvCxnSpPr/>
      </xdr:nvCxnSpPr>
      <xdr:spPr>
        <a:xfrm flipV="1">
          <a:off x="2019300" y="9077049"/>
          <a:ext cx="889000" cy="3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84394</xdr:rowOff>
    </xdr:from>
    <xdr:to>
      <xdr:col>10</xdr:col>
      <xdr:colOff>114300</xdr:colOff>
      <xdr:row>54</xdr:row>
      <xdr:rowOff>137026</xdr:rowOff>
    </xdr:to>
    <xdr:cxnSp macro="">
      <xdr:nvCxnSpPr>
        <xdr:cNvPr id="125" name="直線コネクタ 124"/>
        <xdr:cNvCxnSpPr/>
      </xdr:nvCxnSpPr>
      <xdr:spPr>
        <a:xfrm>
          <a:off x="1130300" y="8999794"/>
          <a:ext cx="889000" cy="3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76609</xdr:rowOff>
    </xdr:from>
    <xdr:to>
      <xdr:col>24</xdr:col>
      <xdr:colOff>114300</xdr:colOff>
      <xdr:row>53</xdr:row>
      <xdr:rowOff>6759</xdr:rowOff>
    </xdr:to>
    <xdr:sp macro="" textlink="">
      <xdr:nvSpPr>
        <xdr:cNvPr id="135" name="楕円 134"/>
        <xdr:cNvSpPr/>
      </xdr:nvSpPr>
      <xdr:spPr>
        <a:xfrm>
          <a:off x="4584700" y="89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99486</xdr:rowOff>
    </xdr:from>
    <xdr:ext cx="599010" cy="259045"/>
    <xdr:sp macro="" textlink="">
      <xdr:nvSpPr>
        <xdr:cNvPr id="136" name="総務費該当値テキスト"/>
        <xdr:cNvSpPr txBox="1"/>
      </xdr:nvSpPr>
      <xdr:spPr>
        <a:xfrm>
          <a:off x="4686300" y="884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166731</xdr:rowOff>
    </xdr:from>
    <xdr:to>
      <xdr:col>20</xdr:col>
      <xdr:colOff>38100</xdr:colOff>
      <xdr:row>53</xdr:row>
      <xdr:rowOff>96881</xdr:rowOff>
    </xdr:to>
    <xdr:sp macro="" textlink="">
      <xdr:nvSpPr>
        <xdr:cNvPr id="137" name="楕円 136"/>
        <xdr:cNvSpPr/>
      </xdr:nvSpPr>
      <xdr:spPr>
        <a:xfrm>
          <a:off x="3746500" y="90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113408</xdr:rowOff>
    </xdr:from>
    <xdr:ext cx="599010" cy="259045"/>
    <xdr:sp macro="" textlink="">
      <xdr:nvSpPr>
        <xdr:cNvPr id="138" name="テキスト ボックス 137"/>
        <xdr:cNvSpPr txBox="1"/>
      </xdr:nvSpPr>
      <xdr:spPr>
        <a:xfrm>
          <a:off x="3497795" y="885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110849</xdr:rowOff>
    </xdr:from>
    <xdr:to>
      <xdr:col>15</xdr:col>
      <xdr:colOff>101600</xdr:colOff>
      <xdr:row>53</xdr:row>
      <xdr:rowOff>40999</xdr:rowOff>
    </xdr:to>
    <xdr:sp macro="" textlink="">
      <xdr:nvSpPr>
        <xdr:cNvPr id="139" name="楕円 138"/>
        <xdr:cNvSpPr/>
      </xdr:nvSpPr>
      <xdr:spPr>
        <a:xfrm>
          <a:off x="2857500" y="90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57526</xdr:rowOff>
    </xdr:from>
    <xdr:ext cx="599010" cy="259045"/>
    <xdr:sp macro="" textlink="">
      <xdr:nvSpPr>
        <xdr:cNvPr id="140" name="テキスト ボックス 139"/>
        <xdr:cNvSpPr txBox="1"/>
      </xdr:nvSpPr>
      <xdr:spPr>
        <a:xfrm>
          <a:off x="2608795" y="880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86226</xdr:rowOff>
    </xdr:from>
    <xdr:to>
      <xdr:col>10</xdr:col>
      <xdr:colOff>165100</xdr:colOff>
      <xdr:row>55</xdr:row>
      <xdr:rowOff>16376</xdr:rowOff>
    </xdr:to>
    <xdr:sp macro="" textlink="">
      <xdr:nvSpPr>
        <xdr:cNvPr id="141" name="楕円 140"/>
        <xdr:cNvSpPr/>
      </xdr:nvSpPr>
      <xdr:spPr>
        <a:xfrm>
          <a:off x="1968500" y="93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32903</xdr:rowOff>
    </xdr:from>
    <xdr:ext cx="599010" cy="259045"/>
    <xdr:sp macro="" textlink="">
      <xdr:nvSpPr>
        <xdr:cNvPr id="142" name="テキスト ボックス 141"/>
        <xdr:cNvSpPr txBox="1"/>
      </xdr:nvSpPr>
      <xdr:spPr>
        <a:xfrm>
          <a:off x="1719795" y="91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33594</xdr:rowOff>
    </xdr:from>
    <xdr:to>
      <xdr:col>6</xdr:col>
      <xdr:colOff>38100</xdr:colOff>
      <xdr:row>52</xdr:row>
      <xdr:rowOff>135194</xdr:rowOff>
    </xdr:to>
    <xdr:sp macro="" textlink="">
      <xdr:nvSpPr>
        <xdr:cNvPr id="143" name="楕円 142"/>
        <xdr:cNvSpPr/>
      </xdr:nvSpPr>
      <xdr:spPr>
        <a:xfrm>
          <a:off x="1079500" y="89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151721</xdr:rowOff>
    </xdr:from>
    <xdr:ext cx="599010" cy="259045"/>
    <xdr:sp macro="" textlink="">
      <xdr:nvSpPr>
        <xdr:cNvPr id="144" name="テキスト ボックス 143"/>
        <xdr:cNvSpPr txBox="1"/>
      </xdr:nvSpPr>
      <xdr:spPr>
        <a:xfrm>
          <a:off x="830795" y="872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41624</xdr:rowOff>
    </xdr:from>
    <xdr:to>
      <xdr:col>24</xdr:col>
      <xdr:colOff>62865</xdr:colOff>
      <xdr:row>78</xdr:row>
      <xdr:rowOff>94844</xdr:rowOff>
    </xdr:to>
    <xdr:cxnSp macro="">
      <xdr:nvCxnSpPr>
        <xdr:cNvPr id="170" name="直線コネクタ 169"/>
        <xdr:cNvCxnSpPr/>
      </xdr:nvCxnSpPr>
      <xdr:spPr>
        <a:xfrm flipV="1">
          <a:off x="4633595" y="13243274"/>
          <a:ext cx="1270" cy="22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98671</xdr:rowOff>
    </xdr:from>
    <xdr:ext cx="599010" cy="259045"/>
    <xdr:sp macro="" textlink="">
      <xdr:nvSpPr>
        <xdr:cNvPr id="171" name="民生費最小値テキスト"/>
        <xdr:cNvSpPr txBox="1"/>
      </xdr:nvSpPr>
      <xdr:spPr>
        <a:xfrm>
          <a:off x="4686300" y="134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94844</xdr:rowOff>
    </xdr:from>
    <xdr:to>
      <xdr:col>24</xdr:col>
      <xdr:colOff>152400</xdr:colOff>
      <xdr:row>78</xdr:row>
      <xdr:rowOff>94844</xdr:rowOff>
    </xdr:to>
    <xdr:cxnSp macro="">
      <xdr:nvCxnSpPr>
        <xdr:cNvPr id="172" name="直線コネクタ 171"/>
        <xdr:cNvCxnSpPr/>
      </xdr:nvCxnSpPr>
      <xdr:spPr>
        <a:xfrm>
          <a:off x="4546600" y="134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159751</xdr:rowOff>
    </xdr:from>
    <xdr:ext cx="599010" cy="259045"/>
    <xdr:sp macro="" textlink="">
      <xdr:nvSpPr>
        <xdr:cNvPr id="173" name="民生費最大値テキスト"/>
        <xdr:cNvSpPr txBox="1"/>
      </xdr:nvSpPr>
      <xdr:spPr>
        <a:xfrm>
          <a:off x="4686300" y="130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41624</xdr:rowOff>
    </xdr:from>
    <xdr:to>
      <xdr:col>24</xdr:col>
      <xdr:colOff>152400</xdr:colOff>
      <xdr:row>77</xdr:row>
      <xdr:rowOff>41624</xdr:rowOff>
    </xdr:to>
    <xdr:cxnSp macro="">
      <xdr:nvCxnSpPr>
        <xdr:cNvPr id="174" name="直線コネクタ 173"/>
        <xdr:cNvCxnSpPr/>
      </xdr:nvCxnSpPr>
      <xdr:spPr>
        <a:xfrm>
          <a:off x="4546600" y="1324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41624</xdr:rowOff>
    </xdr:from>
    <xdr:to>
      <xdr:col>24</xdr:col>
      <xdr:colOff>63500</xdr:colOff>
      <xdr:row>77</xdr:row>
      <xdr:rowOff>164173</xdr:rowOff>
    </xdr:to>
    <xdr:cxnSp macro="">
      <xdr:nvCxnSpPr>
        <xdr:cNvPr id="175" name="直線コネクタ 174"/>
        <xdr:cNvCxnSpPr/>
      </xdr:nvCxnSpPr>
      <xdr:spPr>
        <a:xfrm flipV="1">
          <a:off x="3797300" y="13243274"/>
          <a:ext cx="8382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123894</xdr:rowOff>
    </xdr:from>
    <xdr:ext cx="599010" cy="259045"/>
    <xdr:sp macro="" textlink="">
      <xdr:nvSpPr>
        <xdr:cNvPr id="176" name="民生費平均値テキスト"/>
        <xdr:cNvSpPr txBox="1"/>
      </xdr:nvSpPr>
      <xdr:spPr>
        <a:xfrm>
          <a:off x="4686300" y="133255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145467</xdr:rowOff>
    </xdr:from>
    <xdr:to>
      <xdr:col>24</xdr:col>
      <xdr:colOff>114300</xdr:colOff>
      <xdr:row>78</xdr:row>
      <xdr:rowOff>75617</xdr:rowOff>
    </xdr:to>
    <xdr:sp macro="" textlink="">
      <xdr:nvSpPr>
        <xdr:cNvPr id="177" name="フローチャート: 判断 176"/>
        <xdr:cNvSpPr/>
      </xdr:nvSpPr>
      <xdr:spPr>
        <a:xfrm>
          <a:off x="4584700" y="133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164173</xdr:rowOff>
    </xdr:from>
    <xdr:to>
      <xdr:col>19</xdr:col>
      <xdr:colOff>177800</xdr:colOff>
      <xdr:row>78</xdr:row>
      <xdr:rowOff>11489</xdr:rowOff>
    </xdr:to>
    <xdr:cxnSp macro="">
      <xdr:nvCxnSpPr>
        <xdr:cNvPr id="178" name="直線コネクタ 177"/>
        <xdr:cNvCxnSpPr/>
      </xdr:nvCxnSpPr>
      <xdr:spPr>
        <a:xfrm flipV="1">
          <a:off x="2908300" y="13365823"/>
          <a:ext cx="8890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154240</xdr:rowOff>
    </xdr:from>
    <xdr:to>
      <xdr:col>20</xdr:col>
      <xdr:colOff>38100</xdr:colOff>
      <xdr:row>78</xdr:row>
      <xdr:rowOff>84390</xdr:rowOff>
    </xdr:to>
    <xdr:sp macro="" textlink="">
      <xdr:nvSpPr>
        <xdr:cNvPr id="179" name="フローチャート: 判断 178"/>
        <xdr:cNvSpPr/>
      </xdr:nvSpPr>
      <xdr:spPr>
        <a:xfrm>
          <a:off x="3746500" y="1335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75517</xdr:rowOff>
    </xdr:from>
    <xdr:ext cx="599010" cy="259045"/>
    <xdr:sp macro="" textlink="">
      <xdr:nvSpPr>
        <xdr:cNvPr id="180" name="テキスト ボックス 179"/>
        <xdr:cNvSpPr txBox="1"/>
      </xdr:nvSpPr>
      <xdr:spPr>
        <a:xfrm>
          <a:off x="3497795" y="1344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161999</xdr:rowOff>
    </xdr:from>
    <xdr:to>
      <xdr:col>15</xdr:col>
      <xdr:colOff>50800</xdr:colOff>
      <xdr:row>78</xdr:row>
      <xdr:rowOff>11489</xdr:rowOff>
    </xdr:to>
    <xdr:cxnSp macro="">
      <xdr:nvCxnSpPr>
        <xdr:cNvPr id="181" name="直線コネクタ 180"/>
        <xdr:cNvCxnSpPr/>
      </xdr:nvCxnSpPr>
      <xdr:spPr>
        <a:xfrm>
          <a:off x="2019300" y="13020749"/>
          <a:ext cx="889000" cy="3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163362</xdr:rowOff>
    </xdr:from>
    <xdr:to>
      <xdr:col>15</xdr:col>
      <xdr:colOff>101600</xdr:colOff>
      <xdr:row>78</xdr:row>
      <xdr:rowOff>93512</xdr:rowOff>
    </xdr:to>
    <xdr:sp macro="" textlink="">
      <xdr:nvSpPr>
        <xdr:cNvPr id="182" name="フローチャート: 判断 181"/>
        <xdr:cNvSpPr/>
      </xdr:nvSpPr>
      <xdr:spPr>
        <a:xfrm>
          <a:off x="2857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84639</xdr:rowOff>
    </xdr:from>
    <xdr:ext cx="599010" cy="259045"/>
    <xdr:sp macro="" textlink="">
      <xdr:nvSpPr>
        <xdr:cNvPr id="183" name="テキスト ボックス 182"/>
        <xdr:cNvSpPr txBox="1"/>
      </xdr:nvSpPr>
      <xdr:spPr>
        <a:xfrm>
          <a:off x="2608795" y="134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78218</xdr:rowOff>
    </xdr:from>
    <xdr:to>
      <xdr:col>10</xdr:col>
      <xdr:colOff>114300</xdr:colOff>
      <xdr:row>75</xdr:row>
      <xdr:rowOff>161999</xdr:rowOff>
    </xdr:to>
    <xdr:cxnSp macro="">
      <xdr:nvCxnSpPr>
        <xdr:cNvPr id="184" name="直線コネクタ 183"/>
        <xdr:cNvCxnSpPr/>
      </xdr:nvCxnSpPr>
      <xdr:spPr>
        <a:xfrm>
          <a:off x="1130300" y="12079718"/>
          <a:ext cx="889000" cy="9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160024</xdr:rowOff>
    </xdr:from>
    <xdr:to>
      <xdr:col>10</xdr:col>
      <xdr:colOff>165100</xdr:colOff>
      <xdr:row>78</xdr:row>
      <xdr:rowOff>90174</xdr:rowOff>
    </xdr:to>
    <xdr:sp macro="" textlink="">
      <xdr:nvSpPr>
        <xdr:cNvPr id="185" name="フローチャート: 判断 184"/>
        <xdr:cNvSpPr/>
      </xdr:nvSpPr>
      <xdr:spPr>
        <a:xfrm>
          <a:off x="1968500" y="133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81301</xdr:rowOff>
    </xdr:from>
    <xdr:ext cx="599010" cy="259045"/>
    <xdr:sp macro="" textlink="">
      <xdr:nvSpPr>
        <xdr:cNvPr id="186" name="テキスト ボックス 185"/>
        <xdr:cNvSpPr txBox="1"/>
      </xdr:nvSpPr>
      <xdr:spPr>
        <a:xfrm>
          <a:off x="1719795" y="134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152026</xdr:rowOff>
    </xdr:from>
    <xdr:to>
      <xdr:col>6</xdr:col>
      <xdr:colOff>38100</xdr:colOff>
      <xdr:row>78</xdr:row>
      <xdr:rowOff>82176</xdr:rowOff>
    </xdr:to>
    <xdr:sp macro="" textlink="">
      <xdr:nvSpPr>
        <xdr:cNvPr id="187" name="フローチャート: 判断 186"/>
        <xdr:cNvSpPr/>
      </xdr:nvSpPr>
      <xdr:spPr>
        <a:xfrm>
          <a:off x="10795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73303</xdr:rowOff>
    </xdr:from>
    <xdr:ext cx="599010" cy="259045"/>
    <xdr:sp macro="" textlink="">
      <xdr:nvSpPr>
        <xdr:cNvPr id="188" name="テキスト ボックス 187"/>
        <xdr:cNvSpPr txBox="1"/>
      </xdr:nvSpPr>
      <xdr:spPr>
        <a:xfrm>
          <a:off x="830795" y="1344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162274</xdr:rowOff>
    </xdr:from>
    <xdr:to>
      <xdr:col>24</xdr:col>
      <xdr:colOff>114300</xdr:colOff>
      <xdr:row>77</xdr:row>
      <xdr:rowOff>92424</xdr:rowOff>
    </xdr:to>
    <xdr:sp macro="" textlink="">
      <xdr:nvSpPr>
        <xdr:cNvPr id="194" name="楕円 193"/>
        <xdr:cNvSpPr/>
      </xdr:nvSpPr>
      <xdr:spPr>
        <a:xfrm>
          <a:off x="4584700" y="131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115301</xdr:rowOff>
    </xdr:from>
    <xdr:ext cx="599010" cy="259045"/>
    <xdr:sp macro="" textlink="">
      <xdr:nvSpPr>
        <xdr:cNvPr id="195" name="民生費該当値テキスト"/>
        <xdr:cNvSpPr txBox="1"/>
      </xdr:nvSpPr>
      <xdr:spPr>
        <a:xfrm>
          <a:off x="4686300" y="131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113373</xdr:rowOff>
    </xdr:from>
    <xdr:to>
      <xdr:col>20</xdr:col>
      <xdr:colOff>38100</xdr:colOff>
      <xdr:row>78</xdr:row>
      <xdr:rowOff>43523</xdr:rowOff>
    </xdr:to>
    <xdr:sp macro="" textlink="">
      <xdr:nvSpPr>
        <xdr:cNvPr id="196" name="楕円 195"/>
        <xdr:cNvSpPr/>
      </xdr:nvSpPr>
      <xdr:spPr>
        <a:xfrm>
          <a:off x="3746500" y="133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60050</xdr:rowOff>
    </xdr:from>
    <xdr:ext cx="599010" cy="259045"/>
    <xdr:sp macro="" textlink="">
      <xdr:nvSpPr>
        <xdr:cNvPr id="197" name="テキスト ボックス 196"/>
        <xdr:cNvSpPr txBox="1"/>
      </xdr:nvSpPr>
      <xdr:spPr>
        <a:xfrm>
          <a:off x="3497795" y="1309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132139</xdr:rowOff>
    </xdr:from>
    <xdr:to>
      <xdr:col>15</xdr:col>
      <xdr:colOff>101600</xdr:colOff>
      <xdr:row>78</xdr:row>
      <xdr:rowOff>62289</xdr:rowOff>
    </xdr:to>
    <xdr:sp macro="" textlink="">
      <xdr:nvSpPr>
        <xdr:cNvPr id="198" name="楕円 197"/>
        <xdr:cNvSpPr/>
      </xdr:nvSpPr>
      <xdr:spPr>
        <a:xfrm>
          <a:off x="2857500" y="13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78816</xdr:rowOff>
    </xdr:from>
    <xdr:ext cx="599010" cy="259045"/>
    <xdr:sp macro="" textlink="">
      <xdr:nvSpPr>
        <xdr:cNvPr id="199" name="テキスト ボックス 198"/>
        <xdr:cNvSpPr txBox="1"/>
      </xdr:nvSpPr>
      <xdr:spPr>
        <a:xfrm>
          <a:off x="2608795" y="131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111200</xdr:rowOff>
    </xdr:from>
    <xdr:to>
      <xdr:col>10</xdr:col>
      <xdr:colOff>165100</xdr:colOff>
      <xdr:row>76</xdr:row>
      <xdr:rowOff>41349</xdr:rowOff>
    </xdr:to>
    <xdr:sp macro="" textlink="">
      <xdr:nvSpPr>
        <xdr:cNvPr id="200" name="楕円 199"/>
        <xdr:cNvSpPr/>
      </xdr:nvSpPr>
      <xdr:spPr>
        <a:xfrm>
          <a:off x="1968500" y="12969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57877</xdr:rowOff>
    </xdr:from>
    <xdr:ext cx="599010" cy="259045"/>
    <xdr:sp macro="" textlink="">
      <xdr:nvSpPr>
        <xdr:cNvPr id="201" name="テキスト ボックス 200"/>
        <xdr:cNvSpPr txBox="1"/>
      </xdr:nvSpPr>
      <xdr:spPr>
        <a:xfrm>
          <a:off x="1719795" y="127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27418</xdr:rowOff>
    </xdr:from>
    <xdr:to>
      <xdr:col>6</xdr:col>
      <xdr:colOff>38100</xdr:colOff>
      <xdr:row>70</xdr:row>
      <xdr:rowOff>129018</xdr:rowOff>
    </xdr:to>
    <xdr:sp macro="" textlink="">
      <xdr:nvSpPr>
        <xdr:cNvPr id="202" name="楕円 201"/>
        <xdr:cNvSpPr/>
      </xdr:nvSpPr>
      <xdr:spPr>
        <a:xfrm>
          <a:off x="1079500" y="12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145545</xdr:rowOff>
    </xdr:from>
    <xdr:ext cx="599010" cy="259045"/>
    <xdr:sp macro="" textlink="">
      <xdr:nvSpPr>
        <xdr:cNvPr id="203" name="テキスト ボックス 202"/>
        <xdr:cNvSpPr txBox="1"/>
      </xdr:nvSpPr>
      <xdr:spPr>
        <a:xfrm>
          <a:off x="830795" y="1180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7" name="直線コネクタ 226"/>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8"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29" name="直線コネクタ 228"/>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0"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1" name="直線コネクタ 230"/>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106584</xdr:rowOff>
    </xdr:from>
    <xdr:to>
      <xdr:col>24</xdr:col>
      <xdr:colOff>63500</xdr:colOff>
      <xdr:row>97</xdr:row>
      <xdr:rowOff>10799</xdr:rowOff>
    </xdr:to>
    <xdr:cxnSp macro="">
      <xdr:nvCxnSpPr>
        <xdr:cNvPr id="232" name="直線コネクタ 231"/>
        <xdr:cNvCxnSpPr/>
      </xdr:nvCxnSpPr>
      <xdr:spPr>
        <a:xfrm flipV="1">
          <a:off x="3797300" y="16565784"/>
          <a:ext cx="838200" cy="7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3"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4" name="フローチャート: 判断 233"/>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118859</xdr:rowOff>
    </xdr:from>
    <xdr:to>
      <xdr:col>19</xdr:col>
      <xdr:colOff>177800</xdr:colOff>
      <xdr:row>97</xdr:row>
      <xdr:rowOff>10799</xdr:rowOff>
    </xdr:to>
    <xdr:cxnSp macro="">
      <xdr:nvCxnSpPr>
        <xdr:cNvPr id="235" name="直線コネクタ 234"/>
        <xdr:cNvCxnSpPr/>
      </xdr:nvCxnSpPr>
      <xdr:spPr>
        <a:xfrm>
          <a:off x="2908300" y="16578059"/>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6" name="フローチャート: 判断 235"/>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7" name="テキスト ボックス 236"/>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118859</xdr:rowOff>
    </xdr:from>
    <xdr:to>
      <xdr:col>15</xdr:col>
      <xdr:colOff>50800</xdr:colOff>
      <xdr:row>96</xdr:row>
      <xdr:rowOff>139807</xdr:rowOff>
    </xdr:to>
    <xdr:cxnSp macro="">
      <xdr:nvCxnSpPr>
        <xdr:cNvPr id="238" name="直線コネクタ 237"/>
        <xdr:cNvCxnSpPr/>
      </xdr:nvCxnSpPr>
      <xdr:spPr>
        <a:xfrm flipV="1">
          <a:off x="2019300" y="16578059"/>
          <a:ext cx="889000" cy="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39" name="フローチャート: 判断 238"/>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0" name="テキスト ボックス 239"/>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132812</xdr:rowOff>
    </xdr:from>
    <xdr:to>
      <xdr:col>10</xdr:col>
      <xdr:colOff>114300</xdr:colOff>
      <xdr:row>96</xdr:row>
      <xdr:rowOff>139807</xdr:rowOff>
    </xdr:to>
    <xdr:cxnSp macro="">
      <xdr:nvCxnSpPr>
        <xdr:cNvPr id="241" name="直線コネクタ 240"/>
        <xdr:cNvCxnSpPr/>
      </xdr:nvCxnSpPr>
      <xdr:spPr>
        <a:xfrm>
          <a:off x="1130300" y="165920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2" name="フローチャート: 判断 241"/>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3" name="テキスト ボックス 242"/>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4" name="フローチャート: 判断 243"/>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5" name="テキスト ボックス 244"/>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55784</xdr:rowOff>
    </xdr:from>
    <xdr:to>
      <xdr:col>24</xdr:col>
      <xdr:colOff>114300</xdr:colOff>
      <xdr:row>96</xdr:row>
      <xdr:rowOff>157384</xdr:rowOff>
    </xdr:to>
    <xdr:sp macro="" textlink="">
      <xdr:nvSpPr>
        <xdr:cNvPr id="251" name="楕円 250"/>
        <xdr:cNvSpPr/>
      </xdr:nvSpPr>
      <xdr:spPr>
        <a:xfrm>
          <a:off x="4584700" y="165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78661</xdr:rowOff>
    </xdr:from>
    <xdr:ext cx="534377" cy="259045"/>
    <xdr:sp macro="" textlink="">
      <xdr:nvSpPr>
        <xdr:cNvPr id="252" name="衛生費該当値テキスト"/>
        <xdr:cNvSpPr txBox="1"/>
      </xdr:nvSpPr>
      <xdr:spPr>
        <a:xfrm>
          <a:off x="4686300" y="163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131449</xdr:rowOff>
    </xdr:from>
    <xdr:to>
      <xdr:col>20</xdr:col>
      <xdr:colOff>38100</xdr:colOff>
      <xdr:row>97</xdr:row>
      <xdr:rowOff>61599</xdr:rowOff>
    </xdr:to>
    <xdr:sp macro="" textlink="">
      <xdr:nvSpPr>
        <xdr:cNvPr id="253" name="楕円 252"/>
        <xdr:cNvSpPr/>
      </xdr:nvSpPr>
      <xdr:spPr>
        <a:xfrm>
          <a:off x="3746500" y="16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78126</xdr:rowOff>
    </xdr:from>
    <xdr:ext cx="534377" cy="259045"/>
    <xdr:sp macro="" textlink="">
      <xdr:nvSpPr>
        <xdr:cNvPr id="254" name="テキスト ボックス 253"/>
        <xdr:cNvSpPr txBox="1"/>
      </xdr:nvSpPr>
      <xdr:spPr>
        <a:xfrm>
          <a:off x="3530111" y="163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68059</xdr:rowOff>
    </xdr:from>
    <xdr:to>
      <xdr:col>15</xdr:col>
      <xdr:colOff>101600</xdr:colOff>
      <xdr:row>96</xdr:row>
      <xdr:rowOff>169659</xdr:rowOff>
    </xdr:to>
    <xdr:sp macro="" textlink="">
      <xdr:nvSpPr>
        <xdr:cNvPr id="255" name="楕円 254"/>
        <xdr:cNvSpPr/>
      </xdr:nvSpPr>
      <xdr:spPr>
        <a:xfrm>
          <a:off x="2857500" y="1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14736</xdr:rowOff>
    </xdr:from>
    <xdr:ext cx="534377" cy="259045"/>
    <xdr:sp macro="" textlink="">
      <xdr:nvSpPr>
        <xdr:cNvPr id="256" name="テキスト ボックス 255"/>
        <xdr:cNvSpPr txBox="1"/>
      </xdr:nvSpPr>
      <xdr:spPr>
        <a:xfrm>
          <a:off x="2641111" y="163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89007</xdr:rowOff>
    </xdr:from>
    <xdr:to>
      <xdr:col>10</xdr:col>
      <xdr:colOff>165100</xdr:colOff>
      <xdr:row>97</xdr:row>
      <xdr:rowOff>19157</xdr:rowOff>
    </xdr:to>
    <xdr:sp macro="" textlink="">
      <xdr:nvSpPr>
        <xdr:cNvPr id="257" name="楕円 256"/>
        <xdr:cNvSpPr/>
      </xdr:nvSpPr>
      <xdr:spPr>
        <a:xfrm>
          <a:off x="1968500" y="165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35684</xdr:rowOff>
    </xdr:from>
    <xdr:ext cx="534377" cy="259045"/>
    <xdr:sp macro="" textlink="">
      <xdr:nvSpPr>
        <xdr:cNvPr id="258" name="テキスト ボックス 257"/>
        <xdr:cNvSpPr txBox="1"/>
      </xdr:nvSpPr>
      <xdr:spPr>
        <a:xfrm>
          <a:off x="1752111" y="163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82012</xdr:rowOff>
    </xdr:from>
    <xdr:to>
      <xdr:col>6</xdr:col>
      <xdr:colOff>38100</xdr:colOff>
      <xdr:row>97</xdr:row>
      <xdr:rowOff>12162</xdr:rowOff>
    </xdr:to>
    <xdr:sp macro="" textlink="">
      <xdr:nvSpPr>
        <xdr:cNvPr id="259" name="楕円 258"/>
        <xdr:cNvSpPr/>
      </xdr:nvSpPr>
      <xdr:spPr>
        <a:xfrm>
          <a:off x="1079500" y="165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28689</xdr:rowOff>
    </xdr:from>
    <xdr:ext cx="534377" cy="259045"/>
    <xdr:sp macro="" textlink="">
      <xdr:nvSpPr>
        <xdr:cNvPr id="260" name="テキスト ボックス 259"/>
        <xdr:cNvSpPr txBox="1"/>
      </xdr:nvSpPr>
      <xdr:spPr>
        <a:xfrm>
          <a:off x="863111" y="163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0" name="直線コネクタ 279"/>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3"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4" name="直線コネクタ 283"/>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112497</xdr:rowOff>
    </xdr:from>
    <xdr:to>
      <xdr:col>55</xdr:col>
      <xdr:colOff>0</xdr:colOff>
      <xdr:row>37</xdr:row>
      <xdr:rowOff>115983</xdr:rowOff>
    </xdr:to>
    <xdr:cxnSp macro="">
      <xdr:nvCxnSpPr>
        <xdr:cNvPr id="285" name="直線コネクタ 284"/>
        <xdr:cNvCxnSpPr/>
      </xdr:nvCxnSpPr>
      <xdr:spPr>
        <a:xfrm>
          <a:off x="9639300" y="6456147"/>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6"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7" name="フローチャート: 判断 286"/>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94952</xdr:rowOff>
    </xdr:from>
    <xdr:to>
      <xdr:col>50</xdr:col>
      <xdr:colOff>114300</xdr:colOff>
      <xdr:row>37</xdr:row>
      <xdr:rowOff>112497</xdr:rowOff>
    </xdr:to>
    <xdr:cxnSp macro="">
      <xdr:nvCxnSpPr>
        <xdr:cNvPr id="288" name="直線コネクタ 287"/>
        <xdr:cNvCxnSpPr/>
      </xdr:nvCxnSpPr>
      <xdr:spPr>
        <a:xfrm>
          <a:off x="8750300" y="6438602"/>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89" name="フローチャート: 判断 288"/>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0" name="テキスト ボックス 289"/>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94952</xdr:rowOff>
    </xdr:from>
    <xdr:to>
      <xdr:col>45</xdr:col>
      <xdr:colOff>177800</xdr:colOff>
      <xdr:row>37</xdr:row>
      <xdr:rowOff>143243</xdr:rowOff>
    </xdr:to>
    <xdr:cxnSp macro="">
      <xdr:nvCxnSpPr>
        <xdr:cNvPr id="291" name="直線コネクタ 290"/>
        <xdr:cNvCxnSpPr/>
      </xdr:nvCxnSpPr>
      <xdr:spPr>
        <a:xfrm flipV="1">
          <a:off x="7861300" y="6438602"/>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2" name="フローチャート: 判断 291"/>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3" name="テキスト ボックス 292"/>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6426</xdr:rowOff>
    </xdr:from>
    <xdr:to>
      <xdr:col>41</xdr:col>
      <xdr:colOff>50800</xdr:colOff>
      <xdr:row>37</xdr:row>
      <xdr:rowOff>143243</xdr:rowOff>
    </xdr:to>
    <xdr:cxnSp macro="">
      <xdr:nvCxnSpPr>
        <xdr:cNvPr id="294" name="直線コネクタ 293"/>
        <xdr:cNvCxnSpPr/>
      </xdr:nvCxnSpPr>
      <xdr:spPr>
        <a:xfrm>
          <a:off x="6972300" y="635007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5" name="フローチャート: 判断 294"/>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6" name="テキスト ボックス 295"/>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7" name="フローチャート: 判断 296"/>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8" name="テキスト ボックス 297"/>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65183</xdr:rowOff>
    </xdr:from>
    <xdr:to>
      <xdr:col>55</xdr:col>
      <xdr:colOff>50800</xdr:colOff>
      <xdr:row>37</xdr:row>
      <xdr:rowOff>166783</xdr:rowOff>
    </xdr:to>
    <xdr:sp macro="" textlink="">
      <xdr:nvSpPr>
        <xdr:cNvPr id="304" name="楕円 303"/>
        <xdr:cNvSpPr/>
      </xdr:nvSpPr>
      <xdr:spPr>
        <a:xfrm>
          <a:off x="10426700" y="64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24560</xdr:rowOff>
    </xdr:from>
    <xdr:ext cx="469744" cy="259045"/>
    <xdr:sp macro="" textlink="">
      <xdr:nvSpPr>
        <xdr:cNvPr id="305" name="労働費該当値テキスト"/>
        <xdr:cNvSpPr txBox="1"/>
      </xdr:nvSpPr>
      <xdr:spPr>
        <a:xfrm>
          <a:off x="10528300" y="619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61697</xdr:rowOff>
    </xdr:from>
    <xdr:to>
      <xdr:col>50</xdr:col>
      <xdr:colOff>165100</xdr:colOff>
      <xdr:row>37</xdr:row>
      <xdr:rowOff>163297</xdr:rowOff>
    </xdr:to>
    <xdr:sp macro="" textlink="">
      <xdr:nvSpPr>
        <xdr:cNvPr id="306" name="楕円 305"/>
        <xdr:cNvSpPr/>
      </xdr:nvSpPr>
      <xdr:spPr>
        <a:xfrm>
          <a:off x="9588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8374</xdr:rowOff>
    </xdr:from>
    <xdr:ext cx="469744" cy="259045"/>
    <xdr:sp macro="" textlink="">
      <xdr:nvSpPr>
        <xdr:cNvPr id="307" name="テキスト ボックス 306"/>
        <xdr:cNvSpPr txBox="1"/>
      </xdr:nvSpPr>
      <xdr:spPr>
        <a:xfrm>
          <a:off x="9404428" y="618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44152</xdr:rowOff>
    </xdr:from>
    <xdr:to>
      <xdr:col>46</xdr:col>
      <xdr:colOff>38100</xdr:colOff>
      <xdr:row>37</xdr:row>
      <xdr:rowOff>145752</xdr:rowOff>
    </xdr:to>
    <xdr:sp macro="" textlink="">
      <xdr:nvSpPr>
        <xdr:cNvPr id="308" name="楕円 307"/>
        <xdr:cNvSpPr/>
      </xdr:nvSpPr>
      <xdr:spPr>
        <a:xfrm>
          <a:off x="8699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162279</xdr:rowOff>
    </xdr:from>
    <xdr:ext cx="469744" cy="259045"/>
    <xdr:sp macro="" textlink="">
      <xdr:nvSpPr>
        <xdr:cNvPr id="309" name="テキスト ボックス 308"/>
        <xdr:cNvSpPr txBox="1"/>
      </xdr:nvSpPr>
      <xdr:spPr>
        <a:xfrm>
          <a:off x="8515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92443</xdr:rowOff>
    </xdr:from>
    <xdr:to>
      <xdr:col>41</xdr:col>
      <xdr:colOff>101600</xdr:colOff>
      <xdr:row>38</xdr:row>
      <xdr:rowOff>22593</xdr:rowOff>
    </xdr:to>
    <xdr:sp macro="" textlink="">
      <xdr:nvSpPr>
        <xdr:cNvPr id="310" name="楕円 309"/>
        <xdr:cNvSpPr/>
      </xdr:nvSpPr>
      <xdr:spPr>
        <a:xfrm>
          <a:off x="7810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13720</xdr:rowOff>
    </xdr:from>
    <xdr:ext cx="378565" cy="259045"/>
    <xdr:sp macro="" textlink="">
      <xdr:nvSpPr>
        <xdr:cNvPr id="311" name="テキスト ボックス 310"/>
        <xdr:cNvSpPr txBox="1"/>
      </xdr:nvSpPr>
      <xdr:spPr>
        <a:xfrm>
          <a:off x="7672017" y="652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127076</xdr:rowOff>
    </xdr:from>
    <xdr:to>
      <xdr:col>36</xdr:col>
      <xdr:colOff>165100</xdr:colOff>
      <xdr:row>37</xdr:row>
      <xdr:rowOff>57226</xdr:rowOff>
    </xdr:to>
    <xdr:sp macro="" textlink="">
      <xdr:nvSpPr>
        <xdr:cNvPr id="312" name="楕円 311"/>
        <xdr:cNvSpPr/>
      </xdr:nvSpPr>
      <xdr:spPr>
        <a:xfrm>
          <a:off x="6921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73753</xdr:rowOff>
    </xdr:from>
    <xdr:ext cx="469744" cy="259045"/>
    <xdr:sp macro="" textlink="">
      <xdr:nvSpPr>
        <xdr:cNvPr id="313" name="テキスト ボックス 312"/>
        <xdr:cNvSpPr txBox="1"/>
      </xdr:nvSpPr>
      <xdr:spPr>
        <a:xfrm>
          <a:off x="6737428" y="60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5" name="直線コネクタ 334"/>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6"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7" name="直線コネクタ 336"/>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8"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39" name="直線コネクタ 338"/>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110677</xdr:rowOff>
    </xdr:from>
    <xdr:to>
      <xdr:col>55</xdr:col>
      <xdr:colOff>0</xdr:colOff>
      <xdr:row>52</xdr:row>
      <xdr:rowOff>140779</xdr:rowOff>
    </xdr:to>
    <xdr:cxnSp macro="">
      <xdr:nvCxnSpPr>
        <xdr:cNvPr id="340" name="直線コネクタ 339"/>
        <xdr:cNvCxnSpPr/>
      </xdr:nvCxnSpPr>
      <xdr:spPr>
        <a:xfrm flipV="1">
          <a:off x="9639300" y="8683177"/>
          <a:ext cx="8382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1"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2" name="フローチャート: 判断 341"/>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127722</xdr:rowOff>
    </xdr:from>
    <xdr:to>
      <xdr:col>50</xdr:col>
      <xdr:colOff>114300</xdr:colOff>
      <xdr:row>52</xdr:row>
      <xdr:rowOff>140779</xdr:rowOff>
    </xdr:to>
    <xdr:cxnSp macro="">
      <xdr:nvCxnSpPr>
        <xdr:cNvPr id="343" name="直線コネクタ 342"/>
        <xdr:cNvCxnSpPr/>
      </xdr:nvCxnSpPr>
      <xdr:spPr>
        <a:xfrm>
          <a:off x="8750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4" name="フローチャート: 判断 343"/>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5" name="テキスト ボックス 344"/>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127722</xdr:rowOff>
    </xdr:from>
    <xdr:to>
      <xdr:col>45</xdr:col>
      <xdr:colOff>177800</xdr:colOff>
      <xdr:row>52</xdr:row>
      <xdr:rowOff>91822</xdr:rowOff>
    </xdr:to>
    <xdr:cxnSp macro="">
      <xdr:nvCxnSpPr>
        <xdr:cNvPr id="346" name="直線コネクタ 345"/>
        <xdr:cNvCxnSpPr/>
      </xdr:nvCxnSpPr>
      <xdr:spPr>
        <a:xfrm flipV="1">
          <a:off x="7861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7" name="フローチャート: 判断 346"/>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8" name="テキスト ボックス 347"/>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91822</xdr:rowOff>
    </xdr:from>
    <xdr:to>
      <xdr:col>41</xdr:col>
      <xdr:colOff>50800</xdr:colOff>
      <xdr:row>52</xdr:row>
      <xdr:rowOff>100582</xdr:rowOff>
    </xdr:to>
    <xdr:cxnSp macro="">
      <xdr:nvCxnSpPr>
        <xdr:cNvPr id="349" name="直線コネクタ 348"/>
        <xdr:cNvCxnSpPr/>
      </xdr:nvCxnSpPr>
      <xdr:spPr>
        <a:xfrm flipV="1">
          <a:off x="6972300" y="9007222"/>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0" name="フローチャート: 判断 349"/>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1" name="テキスト ボックス 350"/>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2" name="フローチャート: 判断 351"/>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3" name="テキスト ボックス 352"/>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59877</xdr:rowOff>
    </xdr:from>
    <xdr:to>
      <xdr:col>55</xdr:col>
      <xdr:colOff>50800</xdr:colOff>
      <xdr:row>50</xdr:row>
      <xdr:rowOff>161477</xdr:rowOff>
    </xdr:to>
    <xdr:sp macro="" textlink="">
      <xdr:nvSpPr>
        <xdr:cNvPr id="359" name="楕円 358"/>
        <xdr:cNvSpPr/>
      </xdr:nvSpPr>
      <xdr:spPr>
        <a:xfrm>
          <a:off x="104267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12904</xdr:rowOff>
    </xdr:from>
    <xdr:ext cx="599010" cy="259045"/>
    <xdr:sp macro="" textlink="">
      <xdr:nvSpPr>
        <xdr:cNvPr id="360" name="農林水産業費該当値テキスト"/>
        <xdr:cNvSpPr txBox="1"/>
      </xdr:nvSpPr>
      <xdr:spPr>
        <a:xfrm>
          <a:off x="10528300" y="85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89979</xdr:rowOff>
    </xdr:from>
    <xdr:to>
      <xdr:col>50</xdr:col>
      <xdr:colOff>165100</xdr:colOff>
      <xdr:row>53</xdr:row>
      <xdr:rowOff>20129</xdr:rowOff>
    </xdr:to>
    <xdr:sp macro="" textlink="">
      <xdr:nvSpPr>
        <xdr:cNvPr id="361" name="楕円 360"/>
        <xdr:cNvSpPr/>
      </xdr:nvSpPr>
      <xdr:spPr>
        <a:xfrm>
          <a:off x="9588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36656</xdr:rowOff>
    </xdr:from>
    <xdr:ext cx="599010" cy="259045"/>
    <xdr:sp macro="" textlink="">
      <xdr:nvSpPr>
        <xdr:cNvPr id="362" name="テキスト ボックス 361"/>
        <xdr:cNvSpPr txBox="1"/>
      </xdr:nvSpPr>
      <xdr:spPr>
        <a:xfrm>
          <a:off x="9339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76922</xdr:rowOff>
    </xdr:from>
    <xdr:to>
      <xdr:col>46</xdr:col>
      <xdr:colOff>38100</xdr:colOff>
      <xdr:row>51</xdr:row>
      <xdr:rowOff>7072</xdr:rowOff>
    </xdr:to>
    <xdr:sp macro="" textlink="">
      <xdr:nvSpPr>
        <xdr:cNvPr id="363" name="楕円 362"/>
        <xdr:cNvSpPr/>
      </xdr:nvSpPr>
      <xdr:spPr>
        <a:xfrm>
          <a:off x="8699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23599</xdr:rowOff>
    </xdr:from>
    <xdr:ext cx="599010" cy="259045"/>
    <xdr:sp macro="" textlink="">
      <xdr:nvSpPr>
        <xdr:cNvPr id="364" name="テキスト ボックス 363"/>
        <xdr:cNvSpPr txBox="1"/>
      </xdr:nvSpPr>
      <xdr:spPr>
        <a:xfrm>
          <a:off x="8450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41022</xdr:rowOff>
    </xdr:from>
    <xdr:to>
      <xdr:col>41</xdr:col>
      <xdr:colOff>101600</xdr:colOff>
      <xdr:row>52</xdr:row>
      <xdr:rowOff>142622</xdr:rowOff>
    </xdr:to>
    <xdr:sp macro="" textlink="">
      <xdr:nvSpPr>
        <xdr:cNvPr id="365" name="楕円 364"/>
        <xdr:cNvSpPr/>
      </xdr:nvSpPr>
      <xdr:spPr>
        <a:xfrm>
          <a:off x="7810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159149</xdr:rowOff>
    </xdr:from>
    <xdr:ext cx="599010" cy="259045"/>
    <xdr:sp macro="" textlink="">
      <xdr:nvSpPr>
        <xdr:cNvPr id="366" name="テキスト ボックス 365"/>
        <xdr:cNvSpPr txBox="1"/>
      </xdr:nvSpPr>
      <xdr:spPr>
        <a:xfrm>
          <a:off x="7561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49782</xdr:rowOff>
    </xdr:from>
    <xdr:to>
      <xdr:col>36</xdr:col>
      <xdr:colOff>165100</xdr:colOff>
      <xdr:row>52</xdr:row>
      <xdr:rowOff>151382</xdr:rowOff>
    </xdr:to>
    <xdr:sp macro="" textlink="">
      <xdr:nvSpPr>
        <xdr:cNvPr id="367" name="楕円 366"/>
        <xdr:cNvSpPr/>
      </xdr:nvSpPr>
      <xdr:spPr>
        <a:xfrm>
          <a:off x="6921500" y="8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167909</xdr:rowOff>
    </xdr:from>
    <xdr:ext cx="599010" cy="259045"/>
    <xdr:sp macro="" textlink="">
      <xdr:nvSpPr>
        <xdr:cNvPr id="368" name="テキスト ボックス 367"/>
        <xdr:cNvSpPr txBox="1"/>
      </xdr:nvSpPr>
      <xdr:spPr>
        <a:xfrm>
          <a:off x="6672795" y="87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60833</xdr:rowOff>
    </xdr:from>
    <xdr:to>
      <xdr:col>54</xdr:col>
      <xdr:colOff>189865</xdr:colOff>
      <xdr:row>79</xdr:row>
      <xdr:rowOff>9589</xdr:rowOff>
    </xdr:to>
    <xdr:cxnSp macro="">
      <xdr:nvCxnSpPr>
        <xdr:cNvPr id="392" name="直線コネクタ 391"/>
        <xdr:cNvCxnSpPr/>
      </xdr:nvCxnSpPr>
      <xdr:spPr>
        <a:xfrm flipV="1">
          <a:off x="10475595" y="12405233"/>
          <a:ext cx="1270" cy="114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13416</xdr:rowOff>
    </xdr:from>
    <xdr:ext cx="469744" cy="259045"/>
    <xdr:sp macro="" textlink="">
      <xdr:nvSpPr>
        <xdr:cNvPr id="393" name="商工費最小値テキスト"/>
        <xdr:cNvSpPr txBox="1"/>
      </xdr:nvSpPr>
      <xdr:spPr>
        <a:xfrm>
          <a:off x="10528300"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9589</xdr:rowOff>
    </xdr:from>
    <xdr:to>
      <xdr:col>55</xdr:col>
      <xdr:colOff>88900</xdr:colOff>
      <xdr:row>79</xdr:row>
      <xdr:rowOff>9589</xdr:rowOff>
    </xdr:to>
    <xdr:cxnSp macro="">
      <xdr:nvCxnSpPr>
        <xdr:cNvPr id="394" name="直線コネクタ 393"/>
        <xdr:cNvCxnSpPr/>
      </xdr:nvCxnSpPr>
      <xdr:spPr>
        <a:xfrm>
          <a:off x="10388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7510</xdr:rowOff>
    </xdr:from>
    <xdr:ext cx="534377" cy="259045"/>
    <xdr:sp macro="" textlink="">
      <xdr:nvSpPr>
        <xdr:cNvPr id="395" name="商工費最大値テキスト"/>
        <xdr:cNvSpPr txBox="1"/>
      </xdr:nvSpPr>
      <xdr:spPr>
        <a:xfrm>
          <a:off x="10528300" y="121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60833</xdr:rowOff>
    </xdr:from>
    <xdr:to>
      <xdr:col>55</xdr:col>
      <xdr:colOff>88900</xdr:colOff>
      <xdr:row>72</xdr:row>
      <xdr:rowOff>60833</xdr:rowOff>
    </xdr:to>
    <xdr:cxnSp macro="">
      <xdr:nvCxnSpPr>
        <xdr:cNvPr id="396" name="直線コネクタ 395"/>
        <xdr:cNvCxnSpPr/>
      </xdr:nvCxnSpPr>
      <xdr:spPr>
        <a:xfrm>
          <a:off x="10388600" y="1240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133985</xdr:rowOff>
    </xdr:from>
    <xdr:to>
      <xdr:col>55</xdr:col>
      <xdr:colOff>0</xdr:colOff>
      <xdr:row>75</xdr:row>
      <xdr:rowOff>37173</xdr:rowOff>
    </xdr:to>
    <xdr:cxnSp macro="">
      <xdr:nvCxnSpPr>
        <xdr:cNvPr id="397" name="直線コネクタ 396"/>
        <xdr:cNvCxnSpPr/>
      </xdr:nvCxnSpPr>
      <xdr:spPr>
        <a:xfrm flipV="1">
          <a:off x="9639300" y="12821285"/>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127506</xdr:rowOff>
    </xdr:from>
    <xdr:ext cx="534377" cy="259045"/>
    <xdr:sp macro="" textlink="">
      <xdr:nvSpPr>
        <xdr:cNvPr id="398" name="商工費平均値テキスト"/>
        <xdr:cNvSpPr txBox="1"/>
      </xdr:nvSpPr>
      <xdr:spPr>
        <a:xfrm>
          <a:off x="10528300" y="1315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149079</xdr:rowOff>
    </xdr:from>
    <xdr:to>
      <xdr:col>55</xdr:col>
      <xdr:colOff>50800</xdr:colOff>
      <xdr:row>77</xdr:row>
      <xdr:rowOff>79229</xdr:rowOff>
    </xdr:to>
    <xdr:sp macro="" textlink="">
      <xdr:nvSpPr>
        <xdr:cNvPr id="399" name="フローチャート: 判断 398"/>
        <xdr:cNvSpPr/>
      </xdr:nvSpPr>
      <xdr:spPr>
        <a:xfrm>
          <a:off x="104267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23457</xdr:rowOff>
    </xdr:from>
    <xdr:to>
      <xdr:col>50</xdr:col>
      <xdr:colOff>114300</xdr:colOff>
      <xdr:row>75</xdr:row>
      <xdr:rowOff>37173</xdr:rowOff>
    </xdr:to>
    <xdr:cxnSp macro="">
      <xdr:nvCxnSpPr>
        <xdr:cNvPr id="400" name="直線コネクタ 399"/>
        <xdr:cNvCxnSpPr/>
      </xdr:nvCxnSpPr>
      <xdr:spPr>
        <a:xfrm>
          <a:off x="8750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01" name="フローチャート: 判断 400"/>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02" name="テキスト ボックス 401"/>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23457</xdr:rowOff>
    </xdr:from>
    <xdr:to>
      <xdr:col>45</xdr:col>
      <xdr:colOff>177800</xdr:colOff>
      <xdr:row>70</xdr:row>
      <xdr:rowOff>31534</xdr:rowOff>
    </xdr:to>
    <xdr:cxnSp macro="">
      <xdr:nvCxnSpPr>
        <xdr:cNvPr id="403" name="直線コネクタ 402"/>
        <xdr:cNvCxnSpPr/>
      </xdr:nvCxnSpPr>
      <xdr:spPr>
        <a:xfrm flipV="1">
          <a:off x="7861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04" name="フローチャート: 判断 403"/>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05" name="テキスト ボックス 404"/>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31534</xdr:rowOff>
    </xdr:from>
    <xdr:to>
      <xdr:col>41</xdr:col>
      <xdr:colOff>50800</xdr:colOff>
      <xdr:row>72</xdr:row>
      <xdr:rowOff>76435</xdr:rowOff>
    </xdr:to>
    <xdr:cxnSp macro="">
      <xdr:nvCxnSpPr>
        <xdr:cNvPr id="406" name="直線コネクタ 405"/>
        <xdr:cNvCxnSpPr/>
      </xdr:nvCxnSpPr>
      <xdr:spPr>
        <a:xfrm flipV="1">
          <a:off x="6972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07" name="フローチャート: 判断 406"/>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08" name="テキスト ボックス 407"/>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09" name="フローチャート: 判断 408"/>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10" name="テキスト ボックス 409"/>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83185</xdr:rowOff>
    </xdr:from>
    <xdr:to>
      <xdr:col>55</xdr:col>
      <xdr:colOff>50800</xdr:colOff>
      <xdr:row>75</xdr:row>
      <xdr:rowOff>13335</xdr:rowOff>
    </xdr:to>
    <xdr:sp macro="" textlink="">
      <xdr:nvSpPr>
        <xdr:cNvPr id="416" name="楕円 415"/>
        <xdr:cNvSpPr/>
      </xdr:nvSpPr>
      <xdr:spPr>
        <a:xfrm>
          <a:off x="104267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106062</xdr:rowOff>
    </xdr:from>
    <xdr:ext cx="534377" cy="259045"/>
    <xdr:sp macro="" textlink="">
      <xdr:nvSpPr>
        <xdr:cNvPr id="417" name="商工費該当値テキスト"/>
        <xdr:cNvSpPr txBox="1"/>
      </xdr:nvSpPr>
      <xdr:spPr>
        <a:xfrm>
          <a:off x="10528300" y="126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157823</xdr:rowOff>
    </xdr:from>
    <xdr:to>
      <xdr:col>50</xdr:col>
      <xdr:colOff>165100</xdr:colOff>
      <xdr:row>75</xdr:row>
      <xdr:rowOff>87973</xdr:rowOff>
    </xdr:to>
    <xdr:sp macro="" textlink="">
      <xdr:nvSpPr>
        <xdr:cNvPr id="418" name="楕円 417"/>
        <xdr:cNvSpPr/>
      </xdr:nvSpPr>
      <xdr:spPr>
        <a:xfrm>
          <a:off x="9588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104500</xdr:rowOff>
    </xdr:from>
    <xdr:ext cx="534377" cy="259045"/>
    <xdr:sp macro="" textlink="">
      <xdr:nvSpPr>
        <xdr:cNvPr id="419" name="テキスト ボックス 418"/>
        <xdr:cNvSpPr txBox="1"/>
      </xdr:nvSpPr>
      <xdr:spPr>
        <a:xfrm>
          <a:off x="9372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144107</xdr:rowOff>
    </xdr:from>
    <xdr:to>
      <xdr:col>46</xdr:col>
      <xdr:colOff>38100</xdr:colOff>
      <xdr:row>70</xdr:row>
      <xdr:rowOff>74257</xdr:rowOff>
    </xdr:to>
    <xdr:sp macro="" textlink="">
      <xdr:nvSpPr>
        <xdr:cNvPr id="420" name="楕円 419"/>
        <xdr:cNvSpPr/>
      </xdr:nvSpPr>
      <xdr:spPr>
        <a:xfrm>
          <a:off x="8699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90784</xdr:rowOff>
    </xdr:from>
    <xdr:ext cx="534377" cy="259045"/>
    <xdr:sp macro="" textlink="">
      <xdr:nvSpPr>
        <xdr:cNvPr id="421" name="テキスト ボックス 420"/>
        <xdr:cNvSpPr txBox="1"/>
      </xdr:nvSpPr>
      <xdr:spPr>
        <a:xfrm>
          <a:off x="8483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152184</xdr:rowOff>
    </xdr:from>
    <xdr:to>
      <xdr:col>41</xdr:col>
      <xdr:colOff>101600</xdr:colOff>
      <xdr:row>70</xdr:row>
      <xdr:rowOff>82334</xdr:rowOff>
    </xdr:to>
    <xdr:sp macro="" textlink="">
      <xdr:nvSpPr>
        <xdr:cNvPr id="422" name="楕円 421"/>
        <xdr:cNvSpPr/>
      </xdr:nvSpPr>
      <xdr:spPr>
        <a:xfrm>
          <a:off x="7810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98861</xdr:rowOff>
    </xdr:from>
    <xdr:ext cx="534377" cy="259045"/>
    <xdr:sp macro="" textlink="">
      <xdr:nvSpPr>
        <xdr:cNvPr id="423" name="テキスト ボックス 422"/>
        <xdr:cNvSpPr txBox="1"/>
      </xdr:nvSpPr>
      <xdr:spPr>
        <a:xfrm>
          <a:off x="7594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25635</xdr:rowOff>
    </xdr:from>
    <xdr:to>
      <xdr:col>36</xdr:col>
      <xdr:colOff>165100</xdr:colOff>
      <xdr:row>72</xdr:row>
      <xdr:rowOff>127235</xdr:rowOff>
    </xdr:to>
    <xdr:sp macro="" textlink="">
      <xdr:nvSpPr>
        <xdr:cNvPr id="424" name="楕円 423"/>
        <xdr:cNvSpPr/>
      </xdr:nvSpPr>
      <xdr:spPr>
        <a:xfrm>
          <a:off x="6921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143762</xdr:rowOff>
    </xdr:from>
    <xdr:ext cx="534377" cy="259045"/>
    <xdr:sp macro="" textlink="">
      <xdr:nvSpPr>
        <xdr:cNvPr id="425" name="テキスト ボックス 424"/>
        <xdr:cNvSpPr txBox="1"/>
      </xdr:nvSpPr>
      <xdr:spPr>
        <a:xfrm>
          <a:off x="6705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9" name="テキスト ボックス 43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9" name="直線コネクタ 448"/>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50"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1" name="直線コネクタ 450"/>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2"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3" name="直線コネクタ 452"/>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74857</xdr:rowOff>
    </xdr:from>
    <xdr:to>
      <xdr:col>55</xdr:col>
      <xdr:colOff>0</xdr:colOff>
      <xdr:row>97</xdr:row>
      <xdr:rowOff>160799</xdr:rowOff>
    </xdr:to>
    <xdr:cxnSp macro="">
      <xdr:nvCxnSpPr>
        <xdr:cNvPr id="454" name="直線コネクタ 453"/>
        <xdr:cNvCxnSpPr/>
      </xdr:nvCxnSpPr>
      <xdr:spPr>
        <a:xfrm flipV="1">
          <a:off x="9639300" y="16705507"/>
          <a:ext cx="8382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5"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6" name="フローチャート: 判断 455"/>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132964</xdr:rowOff>
    </xdr:from>
    <xdr:to>
      <xdr:col>50</xdr:col>
      <xdr:colOff>114300</xdr:colOff>
      <xdr:row>97</xdr:row>
      <xdr:rowOff>160799</xdr:rowOff>
    </xdr:to>
    <xdr:cxnSp macro="">
      <xdr:nvCxnSpPr>
        <xdr:cNvPr id="457" name="直線コネクタ 456"/>
        <xdr:cNvCxnSpPr/>
      </xdr:nvCxnSpPr>
      <xdr:spPr>
        <a:xfrm>
          <a:off x="8750300" y="167636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8" name="フローチャート: 判断 457"/>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9" name="テキスト ボックス 458"/>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97</xdr:row>
      <xdr:rowOff>132964</xdr:rowOff>
    </xdr:to>
    <xdr:cxnSp macro="">
      <xdr:nvCxnSpPr>
        <xdr:cNvPr id="460" name="直線コネクタ 459"/>
        <xdr:cNvCxnSpPr/>
      </xdr:nvCxnSpPr>
      <xdr:spPr>
        <a:xfrm>
          <a:off x="7861300" y="16691750"/>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1" name="フローチャート: 判断 460"/>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2" name="テキスト ボックス 461"/>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61100</xdr:rowOff>
    </xdr:from>
    <xdr:to>
      <xdr:col>41</xdr:col>
      <xdr:colOff>50800</xdr:colOff>
      <xdr:row>97</xdr:row>
      <xdr:rowOff>85297</xdr:rowOff>
    </xdr:to>
    <xdr:cxnSp macro="">
      <xdr:nvCxnSpPr>
        <xdr:cNvPr id="463" name="直線コネクタ 462"/>
        <xdr:cNvCxnSpPr/>
      </xdr:nvCxnSpPr>
      <xdr:spPr>
        <a:xfrm flipV="1">
          <a:off x="6972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4" name="フローチャート: 判断 463"/>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5" name="テキスト ボックス 464"/>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6" name="フローチャート: 判断 465"/>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7" name="テキスト ボックス 466"/>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24057</xdr:rowOff>
    </xdr:from>
    <xdr:to>
      <xdr:col>55</xdr:col>
      <xdr:colOff>50800</xdr:colOff>
      <xdr:row>97</xdr:row>
      <xdr:rowOff>125657</xdr:rowOff>
    </xdr:to>
    <xdr:sp macro="" textlink="">
      <xdr:nvSpPr>
        <xdr:cNvPr id="473" name="楕円 472"/>
        <xdr:cNvSpPr/>
      </xdr:nvSpPr>
      <xdr:spPr>
        <a:xfrm>
          <a:off x="10426700" y="166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46934</xdr:rowOff>
    </xdr:from>
    <xdr:ext cx="534377" cy="259045"/>
    <xdr:sp macro="" textlink="">
      <xdr:nvSpPr>
        <xdr:cNvPr id="474" name="土木費該当値テキスト"/>
        <xdr:cNvSpPr txBox="1"/>
      </xdr:nvSpPr>
      <xdr:spPr>
        <a:xfrm>
          <a:off x="10528300" y="165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109999</xdr:rowOff>
    </xdr:from>
    <xdr:to>
      <xdr:col>50</xdr:col>
      <xdr:colOff>165100</xdr:colOff>
      <xdr:row>98</xdr:row>
      <xdr:rowOff>40149</xdr:rowOff>
    </xdr:to>
    <xdr:sp macro="" textlink="">
      <xdr:nvSpPr>
        <xdr:cNvPr id="475" name="楕円 474"/>
        <xdr:cNvSpPr/>
      </xdr:nvSpPr>
      <xdr:spPr>
        <a:xfrm>
          <a:off x="9588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56676</xdr:rowOff>
    </xdr:from>
    <xdr:ext cx="534377" cy="259045"/>
    <xdr:sp macro="" textlink="">
      <xdr:nvSpPr>
        <xdr:cNvPr id="476" name="テキスト ボックス 475"/>
        <xdr:cNvSpPr txBox="1"/>
      </xdr:nvSpPr>
      <xdr:spPr>
        <a:xfrm>
          <a:off x="9372111" y="165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82164</xdr:rowOff>
    </xdr:from>
    <xdr:to>
      <xdr:col>46</xdr:col>
      <xdr:colOff>38100</xdr:colOff>
      <xdr:row>98</xdr:row>
      <xdr:rowOff>12314</xdr:rowOff>
    </xdr:to>
    <xdr:sp macro="" textlink="">
      <xdr:nvSpPr>
        <xdr:cNvPr id="477" name="楕円 476"/>
        <xdr:cNvSpPr/>
      </xdr:nvSpPr>
      <xdr:spPr>
        <a:xfrm>
          <a:off x="8699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28841</xdr:rowOff>
    </xdr:from>
    <xdr:ext cx="534377" cy="259045"/>
    <xdr:sp macro="" textlink="">
      <xdr:nvSpPr>
        <xdr:cNvPr id="478" name="テキスト ボックス 477"/>
        <xdr:cNvSpPr txBox="1"/>
      </xdr:nvSpPr>
      <xdr:spPr>
        <a:xfrm>
          <a:off x="8483111" y="16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10300</xdr:rowOff>
    </xdr:from>
    <xdr:to>
      <xdr:col>41</xdr:col>
      <xdr:colOff>101600</xdr:colOff>
      <xdr:row>97</xdr:row>
      <xdr:rowOff>111900</xdr:rowOff>
    </xdr:to>
    <xdr:sp macro="" textlink="">
      <xdr:nvSpPr>
        <xdr:cNvPr id="479" name="楕円 478"/>
        <xdr:cNvSpPr/>
      </xdr:nvSpPr>
      <xdr:spPr>
        <a:xfrm>
          <a:off x="7810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128427</xdr:rowOff>
    </xdr:from>
    <xdr:ext cx="534377" cy="259045"/>
    <xdr:sp macro="" textlink="">
      <xdr:nvSpPr>
        <xdr:cNvPr id="480" name="テキスト ボックス 479"/>
        <xdr:cNvSpPr txBox="1"/>
      </xdr:nvSpPr>
      <xdr:spPr>
        <a:xfrm>
          <a:off x="7594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34497</xdr:rowOff>
    </xdr:from>
    <xdr:to>
      <xdr:col>36</xdr:col>
      <xdr:colOff>165100</xdr:colOff>
      <xdr:row>97</xdr:row>
      <xdr:rowOff>136097</xdr:rowOff>
    </xdr:to>
    <xdr:sp macro="" textlink="">
      <xdr:nvSpPr>
        <xdr:cNvPr id="481" name="楕円 480"/>
        <xdr:cNvSpPr/>
      </xdr:nvSpPr>
      <xdr:spPr>
        <a:xfrm>
          <a:off x="6921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152624</xdr:rowOff>
    </xdr:from>
    <xdr:ext cx="534377" cy="259045"/>
    <xdr:sp macro="" textlink="">
      <xdr:nvSpPr>
        <xdr:cNvPr id="482" name="テキスト ボックス 481"/>
        <xdr:cNvSpPr txBox="1"/>
      </xdr:nvSpPr>
      <xdr:spPr>
        <a:xfrm>
          <a:off x="6705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5" name="直線コネクタ 504"/>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6"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7" name="直線コネクタ 506"/>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8"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9" name="直線コネクタ 508"/>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12507</xdr:rowOff>
    </xdr:from>
    <xdr:to>
      <xdr:col>85</xdr:col>
      <xdr:colOff>127000</xdr:colOff>
      <xdr:row>36</xdr:row>
      <xdr:rowOff>43093</xdr:rowOff>
    </xdr:to>
    <xdr:cxnSp macro="">
      <xdr:nvCxnSpPr>
        <xdr:cNvPr id="510" name="直線コネクタ 509"/>
        <xdr:cNvCxnSpPr/>
      </xdr:nvCxnSpPr>
      <xdr:spPr>
        <a:xfrm flipV="1">
          <a:off x="15481300" y="6184707"/>
          <a:ext cx="838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1"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2" name="フローチャート: 判断 511"/>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43093</xdr:rowOff>
    </xdr:from>
    <xdr:to>
      <xdr:col>81</xdr:col>
      <xdr:colOff>50800</xdr:colOff>
      <xdr:row>36</xdr:row>
      <xdr:rowOff>52558</xdr:rowOff>
    </xdr:to>
    <xdr:cxnSp macro="">
      <xdr:nvCxnSpPr>
        <xdr:cNvPr id="513" name="直線コネクタ 512"/>
        <xdr:cNvCxnSpPr/>
      </xdr:nvCxnSpPr>
      <xdr:spPr>
        <a:xfrm flipV="1">
          <a:off x="14592300" y="621529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4" name="フローチャート: 判断 513"/>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5" name="テキスト ボックス 514"/>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134442</xdr:rowOff>
    </xdr:from>
    <xdr:to>
      <xdr:col>76</xdr:col>
      <xdr:colOff>114300</xdr:colOff>
      <xdr:row>36</xdr:row>
      <xdr:rowOff>52558</xdr:rowOff>
    </xdr:to>
    <xdr:cxnSp macro="">
      <xdr:nvCxnSpPr>
        <xdr:cNvPr id="516" name="直線コネクタ 515"/>
        <xdr:cNvCxnSpPr/>
      </xdr:nvCxnSpPr>
      <xdr:spPr>
        <a:xfrm>
          <a:off x="13703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7" name="フローチャート: 判断 516"/>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8" name="テキスト ボックス 517"/>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34</xdr:row>
      <xdr:rowOff>119629</xdr:rowOff>
    </xdr:to>
    <xdr:cxnSp macro="">
      <xdr:nvCxnSpPr>
        <xdr:cNvPr id="519" name="直線コネクタ 518"/>
        <xdr:cNvCxnSpPr/>
      </xdr:nvCxnSpPr>
      <xdr:spPr>
        <a:xfrm flipV="1">
          <a:off x="12814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20" name="フローチャート: 判断 519"/>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1" name="テキスト ボックス 520"/>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2" name="フローチャート: 判断 521"/>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3" name="テキスト ボックス 522"/>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133157</xdr:rowOff>
    </xdr:from>
    <xdr:to>
      <xdr:col>85</xdr:col>
      <xdr:colOff>177800</xdr:colOff>
      <xdr:row>36</xdr:row>
      <xdr:rowOff>63307</xdr:rowOff>
    </xdr:to>
    <xdr:sp macro="" textlink="">
      <xdr:nvSpPr>
        <xdr:cNvPr id="529" name="楕円 528"/>
        <xdr:cNvSpPr/>
      </xdr:nvSpPr>
      <xdr:spPr>
        <a:xfrm>
          <a:off x="16268700" y="61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156034</xdr:rowOff>
    </xdr:from>
    <xdr:ext cx="534377" cy="259045"/>
    <xdr:sp macro="" textlink="">
      <xdr:nvSpPr>
        <xdr:cNvPr id="530" name="消防費該当値テキスト"/>
        <xdr:cNvSpPr txBox="1"/>
      </xdr:nvSpPr>
      <xdr:spPr>
        <a:xfrm>
          <a:off x="16370300" y="59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163743</xdr:rowOff>
    </xdr:from>
    <xdr:to>
      <xdr:col>81</xdr:col>
      <xdr:colOff>101600</xdr:colOff>
      <xdr:row>36</xdr:row>
      <xdr:rowOff>93893</xdr:rowOff>
    </xdr:to>
    <xdr:sp macro="" textlink="">
      <xdr:nvSpPr>
        <xdr:cNvPr id="531" name="楕円 530"/>
        <xdr:cNvSpPr/>
      </xdr:nvSpPr>
      <xdr:spPr>
        <a:xfrm>
          <a:off x="15430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110420</xdr:rowOff>
    </xdr:from>
    <xdr:ext cx="534377" cy="259045"/>
    <xdr:sp macro="" textlink="">
      <xdr:nvSpPr>
        <xdr:cNvPr id="532" name="テキスト ボックス 531"/>
        <xdr:cNvSpPr txBox="1"/>
      </xdr:nvSpPr>
      <xdr:spPr>
        <a:xfrm>
          <a:off x="15214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1758</xdr:rowOff>
    </xdr:from>
    <xdr:to>
      <xdr:col>76</xdr:col>
      <xdr:colOff>165100</xdr:colOff>
      <xdr:row>36</xdr:row>
      <xdr:rowOff>103358</xdr:rowOff>
    </xdr:to>
    <xdr:sp macro="" textlink="">
      <xdr:nvSpPr>
        <xdr:cNvPr id="533" name="楕円 532"/>
        <xdr:cNvSpPr/>
      </xdr:nvSpPr>
      <xdr:spPr>
        <a:xfrm>
          <a:off x="14541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119885</xdr:rowOff>
    </xdr:from>
    <xdr:ext cx="534377" cy="259045"/>
    <xdr:sp macro="" textlink="">
      <xdr:nvSpPr>
        <xdr:cNvPr id="534" name="テキスト ボックス 533"/>
        <xdr:cNvSpPr txBox="1"/>
      </xdr:nvSpPr>
      <xdr:spPr>
        <a:xfrm>
          <a:off x="14325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83642</xdr:rowOff>
    </xdr:from>
    <xdr:to>
      <xdr:col>72</xdr:col>
      <xdr:colOff>38100</xdr:colOff>
      <xdr:row>34</xdr:row>
      <xdr:rowOff>13792</xdr:rowOff>
    </xdr:to>
    <xdr:sp macro="" textlink="">
      <xdr:nvSpPr>
        <xdr:cNvPr id="535" name="楕円 534"/>
        <xdr:cNvSpPr/>
      </xdr:nvSpPr>
      <xdr:spPr>
        <a:xfrm>
          <a:off x="13652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30319</xdr:rowOff>
    </xdr:from>
    <xdr:ext cx="534377" cy="259045"/>
    <xdr:sp macro="" textlink="">
      <xdr:nvSpPr>
        <xdr:cNvPr id="536" name="テキスト ボックス 535"/>
        <xdr:cNvSpPr txBox="1"/>
      </xdr:nvSpPr>
      <xdr:spPr>
        <a:xfrm>
          <a:off x="13436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68829</xdr:rowOff>
    </xdr:from>
    <xdr:to>
      <xdr:col>67</xdr:col>
      <xdr:colOff>101600</xdr:colOff>
      <xdr:row>34</xdr:row>
      <xdr:rowOff>170429</xdr:rowOff>
    </xdr:to>
    <xdr:sp macro="" textlink="">
      <xdr:nvSpPr>
        <xdr:cNvPr id="537" name="楕円 536"/>
        <xdr:cNvSpPr/>
      </xdr:nvSpPr>
      <xdr:spPr>
        <a:xfrm>
          <a:off x="12763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15506</xdr:rowOff>
    </xdr:from>
    <xdr:ext cx="534377" cy="259045"/>
    <xdr:sp macro="" textlink="">
      <xdr:nvSpPr>
        <xdr:cNvPr id="538" name="テキスト ボックス 537"/>
        <xdr:cNvSpPr txBox="1"/>
      </xdr:nvSpPr>
      <xdr:spPr>
        <a:xfrm>
          <a:off x="12547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3" name="直線コネクタ 562"/>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4"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5" name="直線コネクタ 564"/>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6"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7" name="直線コネクタ 566"/>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134824</xdr:rowOff>
    </xdr:from>
    <xdr:to>
      <xdr:col>85</xdr:col>
      <xdr:colOff>127000</xdr:colOff>
      <xdr:row>55</xdr:row>
      <xdr:rowOff>40487</xdr:rowOff>
    </xdr:to>
    <xdr:cxnSp macro="">
      <xdr:nvCxnSpPr>
        <xdr:cNvPr id="568" name="直線コネクタ 567"/>
        <xdr:cNvCxnSpPr/>
      </xdr:nvCxnSpPr>
      <xdr:spPr>
        <a:xfrm flipV="1">
          <a:off x="15481300" y="9393124"/>
          <a:ext cx="8382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9"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70" name="フローチャート: 判断 569"/>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40487</xdr:rowOff>
    </xdr:from>
    <xdr:to>
      <xdr:col>81</xdr:col>
      <xdr:colOff>50800</xdr:colOff>
      <xdr:row>55</xdr:row>
      <xdr:rowOff>150768</xdr:rowOff>
    </xdr:to>
    <xdr:cxnSp macro="">
      <xdr:nvCxnSpPr>
        <xdr:cNvPr id="571" name="直線コネクタ 570"/>
        <xdr:cNvCxnSpPr/>
      </xdr:nvCxnSpPr>
      <xdr:spPr>
        <a:xfrm flipV="1">
          <a:off x="14592300" y="9470237"/>
          <a:ext cx="889000" cy="1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2" name="フローチャート: 判断 571"/>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3" name="テキスト ボックス 572"/>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113830</xdr:rowOff>
    </xdr:from>
    <xdr:to>
      <xdr:col>76</xdr:col>
      <xdr:colOff>114300</xdr:colOff>
      <xdr:row>55</xdr:row>
      <xdr:rowOff>150768</xdr:rowOff>
    </xdr:to>
    <xdr:cxnSp macro="">
      <xdr:nvCxnSpPr>
        <xdr:cNvPr id="574" name="直線コネクタ 573"/>
        <xdr:cNvCxnSpPr/>
      </xdr:nvCxnSpPr>
      <xdr:spPr>
        <a:xfrm>
          <a:off x="13703300" y="9543580"/>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5" name="フローチャート: 判断 574"/>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6" name="テキスト ボックス 575"/>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109792</xdr:rowOff>
    </xdr:from>
    <xdr:to>
      <xdr:col>71</xdr:col>
      <xdr:colOff>177800</xdr:colOff>
      <xdr:row>55</xdr:row>
      <xdr:rowOff>113830</xdr:rowOff>
    </xdr:to>
    <xdr:cxnSp macro="">
      <xdr:nvCxnSpPr>
        <xdr:cNvPr id="577" name="直線コネクタ 576"/>
        <xdr:cNvCxnSpPr/>
      </xdr:nvCxnSpPr>
      <xdr:spPr>
        <a:xfrm>
          <a:off x="12814300" y="95395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8" name="フローチャート: 判断 577"/>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9" name="テキスト ボックス 578"/>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80" name="フローチャート: 判断 579"/>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1" name="テキスト ボックス 580"/>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84024</xdr:rowOff>
    </xdr:from>
    <xdr:to>
      <xdr:col>85</xdr:col>
      <xdr:colOff>177800</xdr:colOff>
      <xdr:row>55</xdr:row>
      <xdr:rowOff>14174</xdr:rowOff>
    </xdr:to>
    <xdr:sp macro="" textlink="">
      <xdr:nvSpPr>
        <xdr:cNvPr id="587" name="楕円 586"/>
        <xdr:cNvSpPr/>
      </xdr:nvSpPr>
      <xdr:spPr>
        <a:xfrm>
          <a:off x="16268700" y="93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106901</xdr:rowOff>
    </xdr:from>
    <xdr:ext cx="534377" cy="259045"/>
    <xdr:sp macro="" textlink="">
      <xdr:nvSpPr>
        <xdr:cNvPr id="588" name="教育費該当値テキスト"/>
        <xdr:cNvSpPr txBox="1"/>
      </xdr:nvSpPr>
      <xdr:spPr>
        <a:xfrm>
          <a:off x="16370300" y="91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161137</xdr:rowOff>
    </xdr:from>
    <xdr:to>
      <xdr:col>81</xdr:col>
      <xdr:colOff>101600</xdr:colOff>
      <xdr:row>55</xdr:row>
      <xdr:rowOff>91287</xdr:rowOff>
    </xdr:to>
    <xdr:sp macro="" textlink="">
      <xdr:nvSpPr>
        <xdr:cNvPr id="589" name="楕円 588"/>
        <xdr:cNvSpPr/>
      </xdr:nvSpPr>
      <xdr:spPr>
        <a:xfrm>
          <a:off x="15430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107814</xdr:rowOff>
    </xdr:from>
    <xdr:ext cx="534377" cy="259045"/>
    <xdr:sp macro="" textlink="">
      <xdr:nvSpPr>
        <xdr:cNvPr id="590" name="テキスト ボックス 589"/>
        <xdr:cNvSpPr txBox="1"/>
      </xdr:nvSpPr>
      <xdr:spPr>
        <a:xfrm>
          <a:off x="15214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99968</xdr:rowOff>
    </xdr:from>
    <xdr:to>
      <xdr:col>76</xdr:col>
      <xdr:colOff>165100</xdr:colOff>
      <xdr:row>56</xdr:row>
      <xdr:rowOff>30118</xdr:rowOff>
    </xdr:to>
    <xdr:sp macro="" textlink="">
      <xdr:nvSpPr>
        <xdr:cNvPr id="591" name="楕円 590"/>
        <xdr:cNvSpPr/>
      </xdr:nvSpPr>
      <xdr:spPr>
        <a:xfrm>
          <a:off x="14541500" y="95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46645</xdr:rowOff>
    </xdr:from>
    <xdr:ext cx="534377" cy="259045"/>
    <xdr:sp macro="" textlink="">
      <xdr:nvSpPr>
        <xdr:cNvPr id="592" name="テキスト ボックス 591"/>
        <xdr:cNvSpPr txBox="1"/>
      </xdr:nvSpPr>
      <xdr:spPr>
        <a:xfrm>
          <a:off x="14325111" y="93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63030</xdr:rowOff>
    </xdr:from>
    <xdr:to>
      <xdr:col>72</xdr:col>
      <xdr:colOff>38100</xdr:colOff>
      <xdr:row>55</xdr:row>
      <xdr:rowOff>164630</xdr:rowOff>
    </xdr:to>
    <xdr:sp macro="" textlink="">
      <xdr:nvSpPr>
        <xdr:cNvPr id="593" name="楕円 592"/>
        <xdr:cNvSpPr/>
      </xdr:nvSpPr>
      <xdr:spPr>
        <a:xfrm>
          <a:off x="13652500" y="94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9707</xdr:rowOff>
    </xdr:from>
    <xdr:ext cx="534377" cy="259045"/>
    <xdr:sp macro="" textlink="">
      <xdr:nvSpPr>
        <xdr:cNvPr id="594" name="テキスト ボックス 593"/>
        <xdr:cNvSpPr txBox="1"/>
      </xdr:nvSpPr>
      <xdr:spPr>
        <a:xfrm>
          <a:off x="13436111" y="92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58992</xdr:rowOff>
    </xdr:from>
    <xdr:to>
      <xdr:col>67</xdr:col>
      <xdr:colOff>101600</xdr:colOff>
      <xdr:row>55</xdr:row>
      <xdr:rowOff>160592</xdr:rowOff>
    </xdr:to>
    <xdr:sp macro="" textlink="">
      <xdr:nvSpPr>
        <xdr:cNvPr id="595" name="楕円 594"/>
        <xdr:cNvSpPr/>
      </xdr:nvSpPr>
      <xdr:spPr>
        <a:xfrm>
          <a:off x="127635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5669</xdr:rowOff>
    </xdr:from>
    <xdr:ext cx="534377" cy="259045"/>
    <xdr:sp macro="" textlink="">
      <xdr:nvSpPr>
        <xdr:cNvPr id="596" name="テキスト ボックス 595"/>
        <xdr:cNvSpPr txBox="1"/>
      </xdr:nvSpPr>
      <xdr:spPr>
        <a:xfrm>
          <a:off x="12547111" y="92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0" name="直線コネクタ 619"/>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1"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3"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4" name="直線コネクタ 623"/>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141825</xdr:rowOff>
    </xdr:from>
    <xdr:to>
      <xdr:col>85</xdr:col>
      <xdr:colOff>127000</xdr:colOff>
      <xdr:row>77</xdr:row>
      <xdr:rowOff>12050</xdr:rowOff>
    </xdr:to>
    <xdr:cxnSp macro="">
      <xdr:nvCxnSpPr>
        <xdr:cNvPr id="625" name="直線コネクタ 624"/>
        <xdr:cNvCxnSpPr/>
      </xdr:nvCxnSpPr>
      <xdr:spPr>
        <a:xfrm flipV="1">
          <a:off x="15481300" y="13172025"/>
          <a:ext cx="838200" cy="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6"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7" name="フローチャート: 判断 626"/>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12050</xdr:rowOff>
    </xdr:from>
    <xdr:to>
      <xdr:col>81</xdr:col>
      <xdr:colOff>50800</xdr:colOff>
      <xdr:row>78</xdr:row>
      <xdr:rowOff>157699</xdr:rowOff>
    </xdr:to>
    <xdr:cxnSp macro="">
      <xdr:nvCxnSpPr>
        <xdr:cNvPr id="628" name="直線コネクタ 627"/>
        <xdr:cNvCxnSpPr/>
      </xdr:nvCxnSpPr>
      <xdr:spPr>
        <a:xfrm flipV="1">
          <a:off x="14592300" y="13213700"/>
          <a:ext cx="889000" cy="3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9" name="フローチャート: 判断 628"/>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30" name="テキスト ボックス 629"/>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48580</xdr:rowOff>
    </xdr:from>
    <xdr:to>
      <xdr:col>76</xdr:col>
      <xdr:colOff>114300</xdr:colOff>
      <xdr:row>78</xdr:row>
      <xdr:rowOff>157699</xdr:rowOff>
    </xdr:to>
    <xdr:cxnSp macro="">
      <xdr:nvCxnSpPr>
        <xdr:cNvPr id="631" name="直線コネクタ 630"/>
        <xdr:cNvCxnSpPr/>
      </xdr:nvCxnSpPr>
      <xdr:spPr>
        <a:xfrm>
          <a:off x="13703300" y="13421680"/>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2" name="フローチャート: 判断 631"/>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3" name="テキスト ボックス 632"/>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48580</xdr:rowOff>
    </xdr:from>
    <xdr:to>
      <xdr:col>71</xdr:col>
      <xdr:colOff>177800</xdr:colOff>
      <xdr:row>78</xdr:row>
      <xdr:rowOff>125648</xdr:rowOff>
    </xdr:to>
    <xdr:cxnSp macro="">
      <xdr:nvCxnSpPr>
        <xdr:cNvPr id="634" name="直線コネクタ 633"/>
        <xdr:cNvCxnSpPr/>
      </xdr:nvCxnSpPr>
      <xdr:spPr>
        <a:xfrm flipV="1">
          <a:off x="12814300" y="13421680"/>
          <a:ext cx="889000" cy="7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5" name="フローチャート: 判断 634"/>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6" name="テキスト ボックス 635"/>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7" name="フローチャート: 判断 636"/>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8" name="テキスト ボックス 637"/>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91025</xdr:rowOff>
    </xdr:from>
    <xdr:to>
      <xdr:col>85</xdr:col>
      <xdr:colOff>177800</xdr:colOff>
      <xdr:row>77</xdr:row>
      <xdr:rowOff>21175</xdr:rowOff>
    </xdr:to>
    <xdr:sp macro="" textlink="">
      <xdr:nvSpPr>
        <xdr:cNvPr id="644" name="楕円 643"/>
        <xdr:cNvSpPr/>
      </xdr:nvSpPr>
      <xdr:spPr>
        <a:xfrm>
          <a:off x="16268700" y="131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113902</xdr:rowOff>
    </xdr:from>
    <xdr:ext cx="534377" cy="259045"/>
    <xdr:sp macro="" textlink="">
      <xdr:nvSpPr>
        <xdr:cNvPr id="645" name="災害復旧費該当値テキスト"/>
        <xdr:cNvSpPr txBox="1"/>
      </xdr:nvSpPr>
      <xdr:spPr>
        <a:xfrm>
          <a:off x="16370300" y="12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132700</xdr:rowOff>
    </xdr:from>
    <xdr:to>
      <xdr:col>81</xdr:col>
      <xdr:colOff>101600</xdr:colOff>
      <xdr:row>77</xdr:row>
      <xdr:rowOff>62850</xdr:rowOff>
    </xdr:to>
    <xdr:sp macro="" textlink="">
      <xdr:nvSpPr>
        <xdr:cNvPr id="646" name="楕円 645"/>
        <xdr:cNvSpPr/>
      </xdr:nvSpPr>
      <xdr:spPr>
        <a:xfrm>
          <a:off x="15430500" y="131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79377</xdr:rowOff>
    </xdr:from>
    <xdr:ext cx="534377" cy="259045"/>
    <xdr:sp macro="" textlink="">
      <xdr:nvSpPr>
        <xdr:cNvPr id="647" name="テキスト ボックス 646"/>
        <xdr:cNvSpPr txBox="1"/>
      </xdr:nvSpPr>
      <xdr:spPr>
        <a:xfrm>
          <a:off x="15214111" y="129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106899</xdr:rowOff>
    </xdr:from>
    <xdr:to>
      <xdr:col>76</xdr:col>
      <xdr:colOff>165100</xdr:colOff>
      <xdr:row>79</xdr:row>
      <xdr:rowOff>37049</xdr:rowOff>
    </xdr:to>
    <xdr:sp macro="" textlink="">
      <xdr:nvSpPr>
        <xdr:cNvPr id="648" name="楕円 647"/>
        <xdr:cNvSpPr/>
      </xdr:nvSpPr>
      <xdr:spPr>
        <a:xfrm>
          <a:off x="14541500" y="134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53576</xdr:rowOff>
    </xdr:from>
    <xdr:ext cx="469744" cy="259045"/>
    <xdr:sp macro="" textlink="">
      <xdr:nvSpPr>
        <xdr:cNvPr id="649" name="テキスト ボックス 648"/>
        <xdr:cNvSpPr txBox="1"/>
      </xdr:nvSpPr>
      <xdr:spPr>
        <a:xfrm>
          <a:off x="14357428" y="132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169230</xdr:rowOff>
    </xdr:from>
    <xdr:to>
      <xdr:col>72</xdr:col>
      <xdr:colOff>38100</xdr:colOff>
      <xdr:row>78</xdr:row>
      <xdr:rowOff>99380</xdr:rowOff>
    </xdr:to>
    <xdr:sp macro="" textlink="">
      <xdr:nvSpPr>
        <xdr:cNvPr id="650" name="楕円 649"/>
        <xdr:cNvSpPr/>
      </xdr:nvSpPr>
      <xdr:spPr>
        <a:xfrm>
          <a:off x="13652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115907</xdr:rowOff>
    </xdr:from>
    <xdr:ext cx="534377" cy="259045"/>
    <xdr:sp macro="" textlink="">
      <xdr:nvSpPr>
        <xdr:cNvPr id="651" name="テキスト ボックス 650"/>
        <xdr:cNvSpPr txBox="1"/>
      </xdr:nvSpPr>
      <xdr:spPr>
        <a:xfrm>
          <a:off x="13436111" y="131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74848</xdr:rowOff>
    </xdr:from>
    <xdr:to>
      <xdr:col>67</xdr:col>
      <xdr:colOff>101600</xdr:colOff>
      <xdr:row>79</xdr:row>
      <xdr:rowOff>4998</xdr:rowOff>
    </xdr:to>
    <xdr:sp macro="" textlink="">
      <xdr:nvSpPr>
        <xdr:cNvPr id="652" name="楕円 651"/>
        <xdr:cNvSpPr/>
      </xdr:nvSpPr>
      <xdr:spPr>
        <a:xfrm>
          <a:off x="12763500" y="134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21525</xdr:rowOff>
    </xdr:from>
    <xdr:ext cx="534377" cy="259045"/>
    <xdr:sp macro="" textlink="">
      <xdr:nvSpPr>
        <xdr:cNvPr id="653" name="テキスト ボックス 652"/>
        <xdr:cNvSpPr txBox="1"/>
      </xdr:nvSpPr>
      <xdr:spPr>
        <a:xfrm>
          <a:off x="12547111" y="132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7" name="直線コネクタ 676"/>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8"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9" name="直線コネクタ 678"/>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0"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1" name="直線コネクタ 680"/>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66605</xdr:rowOff>
    </xdr:from>
    <xdr:to>
      <xdr:col>85</xdr:col>
      <xdr:colOff>127000</xdr:colOff>
      <xdr:row>93</xdr:row>
      <xdr:rowOff>81521</xdr:rowOff>
    </xdr:to>
    <xdr:cxnSp macro="">
      <xdr:nvCxnSpPr>
        <xdr:cNvPr id="682" name="直線コネクタ 681"/>
        <xdr:cNvCxnSpPr/>
      </xdr:nvCxnSpPr>
      <xdr:spPr>
        <a:xfrm>
          <a:off x="15481300" y="16011455"/>
          <a:ext cx="8382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3"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4" name="フローチャート: 判断 683"/>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66605</xdr:rowOff>
    </xdr:from>
    <xdr:to>
      <xdr:col>81</xdr:col>
      <xdr:colOff>50800</xdr:colOff>
      <xdr:row>93</xdr:row>
      <xdr:rowOff>103429</xdr:rowOff>
    </xdr:to>
    <xdr:cxnSp macro="">
      <xdr:nvCxnSpPr>
        <xdr:cNvPr id="685" name="直線コネクタ 684"/>
        <xdr:cNvCxnSpPr/>
      </xdr:nvCxnSpPr>
      <xdr:spPr>
        <a:xfrm flipV="1">
          <a:off x="14592300" y="1601145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6" name="フローチャート: 判断 685"/>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7" name="テキスト ボックス 686"/>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103429</xdr:rowOff>
    </xdr:from>
    <xdr:to>
      <xdr:col>76</xdr:col>
      <xdr:colOff>114300</xdr:colOff>
      <xdr:row>93</xdr:row>
      <xdr:rowOff>135967</xdr:rowOff>
    </xdr:to>
    <xdr:cxnSp macro="">
      <xdr:nvCxnSpPr>
        <xdr:cNvPr id="688" name="直線コネクタ 687"/>
        <xdr:cNvCxnSpPr/>
      </xdr:nvCxnSpPr>
      <xdr:spPr>
        <a:xfrm flipV="1">
          <a:off x="13703300" y="16048279"/>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9" name="フローチャート: 判断 688"/>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0" name="テキスト ボックス 689"/>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135967</xdr:rowOff>
    </xdr:from>
    <xdr:to>
      <xdr:col>71</xdr:col>
      <xdr:colOff>177800</xdr:colOff>
      <xdr:row>94</xdr:row>
      <xdr:rowOff>12694</xdr:rowOff>
    </xdr:to>
    <xdr:cxnSp macro="">
      <xdr:nvCxnSpPr>
        <xdr:cNvPr id="691" name="直線コネクタ 690"/>
        <xdr:cNvCxnSpPr/>
      </xdr:nvCxnSpPr>
      <xdr:spPr>
        <a:xfrm flipV="1">
          <a:off x="12814300" y="16080817"/>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2" name="フローチャート: 判断 691"/>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3" name="テキスト ボックス 692"/>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4" name="フローチャート: 判断 693"/>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5" name="テキスト ボックス 694"/>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30721</xdr:rowOff>
    </xdr:from>
    <xdr:to>
      <xdr:col>85</xdr:col>
      <xdr:colOff>177800</xdr:colOff>
      <xdr:row>93</xdr:row>
      <xdr:rowOff>132321</xdr:rowOff>
    </xdr:to>
    <xdr:sp macro="" textlink="">
      <xdr:nvSpPr>
        <xdr:cNvPr id="701" name="楕円 700"/>
        <xdr:cNvSpPr/>
      </xdr:nvSpPr>
      <xdr:spPr>
        <a:xfrm>
          <a:off x="16268700" y="159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53598</xdr:rowOff>
    </xdr:from>
    <xdr:ext cx="534377" cy="259045"/>
    <xdr:sp macro="" textlink="">
      <xdr:nvSpPr>
        <xdr:cNvPr id="702" name="公債費該当値テキスト"/>
        <xdr:cNvSpPr txBox="1"/>
      </xdr:nvSpPr>
      <xdr:spPr>
        <a:xfrm>
          <a:off x="16370300" y="158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15805</xdr:rowOff>
    </xdr:from>
    <xdr:to>
      <xdr:col>81</xdr:col>
      <xdr:colOff>101600</xdr:colOff>
      <xdr:row>93</xdr:row>
      <xdr:rowOff>117405</xdr:rowOff>
    </xdr:to>
    <xdr:sp macro="" textlink="">
      <xdr:nvSpPr>
        <xdr:cNvPr id="703" name="楕円 702"/>
        <xdr:cNvSpPr/>
      </xdr:nvSpPr>
      <xdr:spPr>
        <a:xfrm>
          <a:off x="15430500" y="159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133932</xdr:rowOff>
    </xdr:from>
    <xdr:ext cx="534377" cy="259045"/>
    <xdr:sp macro="" textlink="">
      <xdr:nvSpPr>
        <xdr:cNvPr id="704" name="テキスト ボックス 703"/>
        <xdr:cNvSpPr txBox="1"/>
      </xdr:nvSpPr>
      <xdr:spPr>
        <a:xfrm>
          <a:off x="15214111" y="157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52629</xdr:rowOff>
    </xdr:from>
    <xdr:to>
      <xdr:col>76</xdr:col>
      <xdr:colOff>165100</xdr:colOff>
      <xdr:row>93</xdr:row>
      <xdr:rowOff>154229</xdr:rowOff>
    </xdr:to>
    <xdr:sp macro="" textlink="">
      <xdr:nvSpPr>
        <xdr:cNvPr id="705" name="楕円 704"/>
        <xdr:cNvSpPr/>
      </xdr:nvSpPr>
      <xdr:spPr>
        <a:xfrm>
          <a:off x="14541500" y="159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170756</xdr:rowOff>
    </xdr:from>
    <xdr:ext cx="534377" cy="259045"/>
    <xdr:sp macro="" textlink="">
      <xdr:nvSpPr>
        <xdr:cNvPr id="706" name="テキスト ボックス 705"/>
        <xdr:cNvSpPr txBox="1"/>
      </xdr:nvSpPr>
      <xdr:spPr>
        <a:xfrm>
          <a:off x="14325111" y="157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85167</xdr:rowOff>
    </xdr:from>
    <xdr:to>
      <xdr:col>72</xdr:col>
      <xdr:colOff>38100</xdr:colOff>
      <xdr:row>94</xdr:row>
      <xdr:rowOff>15317</xdr:rowOff>
    </xdr:to>
    <xdr:sp macro="" textlink="">
      <xdr:nvSpPr>
        <xdr:cNvPr id="707" name="楕円 706"/>
        <xdr:cNvSpPr/>
      </xdr:nvSpPr>
      <xdr:spPr>
        <a:xfrm>
          <a:off x="13652500" y="160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31844</xdr:rowOff>
    </xdr:from>
    <xdr:ext cx="534377" cy="259045"/>
    <xdr:sp macro="" textlink="">
      <xdr:nvSpPr>
        <xdr:cNvPr id="708" name="テキスト ボックス 707"/>
        <xdr:cNvSpPr txBox="1"/>
      </xdr:nvSpPr>
      <xdr:spPr>
        <a:xfrm>
          <a:off x="13436111" y="158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133344</xdr:rowOff>
    </xdr:from>
    <xdr:to>
      <xdr:col>67</xdr:col>
      <xdr:colOff>101600</xdr:colOff>
      <xdr:row>94</xdr:row>
      <xdr:rowOff>63494</xdr:rowOff>
    </xdr:to>
    <xdr:sp macro="" textlink="">
      <xdr:nvSpPr>
        <xdr:cNvPr id="709" name="楕円 708"/>
        <xdr:cNvSpPr/>
      </xdr:nvSpPr>
      <xdr:spPr>
        <a:xfrm>
          <a:off x="12763500" y="16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80021</xdr:rowOff>
    </xdr:from>
    <xdr:ext cx="534377" cy="259045"/>
    <xdr:sp macro="" textlink="">
      <xdr:nvSpPr>
        <xdr:cNvPr id="710" name="テキスト ボックス 709"/>
        <xdr:cNvSpPr txBox="1"/>
      </xdr:nvSpPr>
      <xdr:spPr>
        <a:xfrm>
          <a:off x="12547111" y="158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2" name="直線コネクタ 731"/>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3"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5"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6" name="直線コネクタ 735"/>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8"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9" name="フローチャート: 判断 738"/>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1" name="フローチャート: 判断 740"/>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2" name="テキスト ボックス 741"/>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4" name="フローチャート: 判断 743"/>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5" name="テキスト ボックス 744"/>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7" name="フローチャート: 判断 746"/>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8" name="テキスト ボックス 747"/>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9" name="フローチャート: 判断 748"/>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0" name="テキスト ボックス 749"/>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7"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総務費は、新型コロナウイルス感染症に係る特別定額給付金事業により、令和元年度よりも増加し住民一人当たり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293,226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民生費は、子どもの遊び場整備に係る費用や除去土壌等仮置場維持管理に係る費用が増加したことにより、令和元年度よりも増加し住民一人当たり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245,064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農林水産業費は、農業水利施設としてのため池機能を保全するための対策工に係る費用が増加したことにより、令和元年度よりも増加し住民一人当たり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153,174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土木費は、東日本大震災からの復旧・復興に伴う河川整備や道路改良舗装に係る費用が増加したことにより、令和元年度よりも増加し住民一人当たり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82,019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財政調整基金残高は新型コロナウイルス感染症の対策のため取り崩しを行ったことから、前年度比</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実質収支額については、新型コロナウイルス感染症の影響などにより予算の執行見込額を正確に補足することが困難であったことなどから、前年度比</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9.79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実質単年度収支は、実質収支が増となったことで、前年度比</a:t>
          </a:r>
          <a:r>
            <a:rPr kumimoji="1" lang="en-US" altLang="ja-JP" sz="1400">
              <a:latin typeface="ＭＳ ゴシック" pitchFamily="49" charset="-128"/>
              <a:ea typeface="ＭＳ ゴシック" pitchFamily="49" charset="-128"/>
            </a:rPr>
            <a:t>3.89</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0.52%</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一般会計及び連結するすべての他の会計を合算した実質収支額、資金不足額、剰余額が黒字であり、連結実質赤字比率は生じなかった。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70610375</v>
      </c>
      <c r="BO4" s="433"/>
      <c r="BP4" s="433"/>
      <c r="BQ4" s="433"/>
      <c r="BR4" s="433"/>
      <c r="BS4" s="433"/>
      <c r="BT4" s="433"/>
      <c r="BU4" s="434"/>
      <c r="BV4" s="432">
        <v>63035316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9.8000000000000007</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64083967</v>
      </c>
      <c r="BO5" s="470"/>
      <c r="BP5" s="470"/>
      <c r="BQ5" s="470"/>
      <c r="BR5" s="470"/>
      <c r="BS5" s="470"/>
      <c r="BT5" s="470"/>
      <c r="BU5" s="471"/>
      <c r="BV5" s="469">
        <v>53885803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93.4</v>
      </c>
      <c r="CU5" s="467"/>
      <c r="CV5" s="467"/>
      <c r="CW5" s="467"/>
      <c r="CX5" s="467"/>
      <c r="CY5" s="467"/>
      <c r="CZ5" s="467"/>
      <c r="DA5" s="468"/>
      <c r="DB5" s="466">
        <v>96.3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6526408</v>
      </c>
      <c r="BO6" s="470"/>
      <c r="BP6" s="470"/>
      <c r="BQ6" s="470"/>
      <c r="BR6" s="470"/>
      <c r="BS6" s="470"/>
      <c r="BT6" s="470"/>
      <c r="BU6" s="471"/>
      <c r="BV6" s="469">
        <v>9149513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98.5</v>
      </c>
      <c r="CU6" s="507"/>
      <c r="CV6" s="507"/>
      <c r="CW6" s="507"/>
      <c r="CX6" s="507"/>
      <c r="CY6" s="507"/>
      <c r="CZ6" s="507"/>
      <c r="DA6" s="508"/>
      <c r="DB6" s="506">
        <v>101.3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4719754</v>
      </c>
      <c r="BO7" s="470"/>
      <c r="BP7" s="470"/>
      <c r="BQ7" s="470"/>
      <c r="BR7" s="470"/>
      <c r="BS7" s="470"/>
      <c r="BT7" s="470"/>
      <c r="BU7" s="471"/>
      <c r="BV7" s="469">
        <v>7841509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18445669</v>
      </c>
      <c r="CU7" s="470"/>
      <c r="CV7" s="470"/>
      <c r="CW7" s="470"/>
      <c r="CX7" s="470"/>
      <c r="CY7" s="470"/>
      <c r="CZ7" s="470"/>
      <c r="DA7" s="471"/>
      <c r="DB7" s="469">
        <v>18009327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1806654</v>
      </c>
      <c r="BO8" s="470"/>
      <c r="BP8" s="470"/>
      <c r="BQ8" s="470"/>
      <c r="BR8" s="470"/>
      <c r="BS8" s="470"/>
      <c r="BT8" s="470"/>
      <c r="BU8" s="471"/>
      <c r="BV8" s="469">
        <v>1308004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0.68</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59005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498650</v>
      </c>
      <c r="BO9" s="470"/>
      <c r="BP9" s="470"/>
      <c r="BQ9" s="470"/>
      <c r="BR9" s="470"/>
      <c r="BS9" s="470"/>
      <c r="BT9" s="470"/>
      <c r="BU9" s="471"/>
      <c r="BV9" s="469">
        <v>-140411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9.3000000000000007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57797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658065</v>
      </c>
      <c r="BO10" s="470"/>
      <c r="BP10" s="470"/>
      <c r="BQ10" s="470"/>
      <c r="BR10" s="470"/>
      <c r="BS10" s="470"/>
      <c r="BT10" s="470"/>
      <c r="BU10" s="471"/>
      <c r="BV10" s="469">
        <v>718714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59018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1061099</v>
      </c>
      <c r="BO12" s="470"/>
      <c r="BP12" s="470"/>
      <c r="BQ12" s="470"/>
      <c r="BR12" s="470"/>
      <c r="BS12" s="470"/>
      <c r="BT12" s="470"/>
      <c r="BU12" s="471"/>
      <c r="BV12" s="469">
        <v>1185250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58568</v>
      </c>
      <c r="S13" s="554"/>
      <c r="T13" s="554"/>
      <c r="U13" s="554"/>
      <c r="V13" s="555"/>
      <c r="W13" s="485" t="s">
        <v>140</v>
      </c>
      <c r="X13" s="486"/>
      <c r="Y13" s="486"/>
      <c r="Z13" s="486"/>
      <c r="AA13" s="486"/>
      <c r="AB13" s="476"/>
      <c r="AC13" s="520">
        <v>1232</v>
      </c>
      <c r="AD13" s="521"/>
      <c r="AE13" s="521"/>
      <c r="AF13" s="521"/>
      <c r="AG13" s="563"/>
      <c r="AH13" s="520">
        <v>2679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95616</v>
      </c>
      <c r="BO13" s="470"/>
      <c r="BP13" s="470"/>
      <c r="BQ13" s="470"/>
      <c r="BR13" s="470"/>
      <c r="BS13" s="470"/>
      <c r="BT13" s="470"/>
      <c r="BU13" s="471"/>
      <c r="BV13" s="469">
        <v>-606947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59830</v>
      </c>
      <c r="S14" s="554"/>
      <c r="T14" s="554"/>
      <c r="U14" s="554"/>
      <c r="V14" s="555"/>
      <c r="W14" s="459"/>
      <c r="X14" s="460"/>
      <c r="Y14" s="460"/>
      <c r="Z14" s="460"/>
      <c r="AA14" s="460"/>
      <c r="AB14" s="449"/>
      <c r="AC14" s="556">
        <v>4.3</v>
      </c>
      <c r="AD14" s="557"/>
      <c r="AE14" s="557"/>
      <c r="AF14" s="557"/>
      <c r="AG14" s="558"/>
      <c r="AH14" s="556">
        <v>8.1999999999999993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59339</v>
      </c>
      <c r="S15" s="554"/>
      <c r="T15" s="554"/>
      <c r="U15" s="554"/>
      <c r="V15" s="555"/>
      <c r="W15" s="485" t="s">
        <v>149</v>
      </c>
      <c r="X15" s="486"/>
      <c r="Y15" s="486"/>
      <c r="Z15" s="486"/>
      <c r="AA15" s="486"/>
      <c r="AB15" s="476"/>
      <c r="AC15" s="520">
        <v>11976</v>
      </c>
      <c r="AD15" s="521"/>
      <c r="AE15" s="521"/>
      <c r="AF15" s="521"/>
      <c r="AG15" s="563"/>
      <c r="AH15" s="520">
        <v>10900</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9888350</v>
      </c>
      <c r="BO15" s="433"/>
      <c r="BP15" s="433"/>
      <c r="BQ15" s="433"/>
      <c r="BR15" s="433"/>
      <c r="BS15" s="433"/>
      <c r="BT15" s="433"/>
      <c r="BU15" s="434"/>
      <c r="BV15" s="432">
        <v>9624317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42.1</v>
      </c>
      <c r="AD16" s="557"/>
      <c r="AE16" s="557"/>
      <c r="AF16" s="557"/>
      <c r="AG16" s="558"/>
      <c r="AH16" s="556">
        <v>33.4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14615956</v>
      </c>
      <c r="BO16" s="470"/>
      <c r="BP16" s="470"/>
      <c r="BQ16" s="470"/>
      <c r="BR16" s="470"/>
      <c r="BS16" s="470"/>
      <c r="BT16" s="470"/>
      <c r="BU16" s="471"/>
      <c r="BV16" s="469">
        <v>14113569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15264</v>
      </c>
      <c r="AD17" s="521"/>
      <c r="AE17" s="521"/>
      <c r="AF17" s="521"/>
      <c r="AG17" s="563"/>
      <c r="AH17" s="520">
        <v>19034</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12587896</v>
      </c>
      <c r="BO17" s="470"/>
      <c r="BP17" s="470"/>
      <c r="BQ17" s="470"/>
      <c r="BR17" s="470"/>
      <c r="BS17" s="470"/>
      <c r="BT17" s="470"/>
      <c r="BU17" s="471"/>
      <c r="BV17" s="469">
        <v>12383238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398.58</v>
      </c>
      <c r="M18" s="585"/>
      <c r="N18" s="585"/>
      <c r="O18" s="585"/>
      <c r="P18" s="585"/>
      <c r="Q18" s="585"/>
      <c r="R18" s="586"/>
      <c r="S18" s="586"/>
      <c r="T18" s="586"/>
      <c r="U18" s="586"/>
      <c r="V18" s="587"/>
      <c r="W18" s="487"/>
      <c r="X18" s="488"/>
      <c r="Y18" s="488"/>
      <c r="Z18" s="488"/>
      <c r="AA18" s="488"/>
      <c r="AB18" s="479"/>
      <c r="AC18" s="588">
        <v>53.6</v>
      </c>
      <c r="AD18" s="589"/>
      <c r="AE18" s="589"/>
      <c r="AF18" s="589"/>
      <c r="AG18" s="590"/>
      <c r="AH18" s="588">
        <v>58.4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16442728</v>
      </c>
      <c r="BO18" s="470"/>
      <c r="BP18" s="470"/>
      <c r="BQ18" s="470"/>
      <c r="BR18" s="470"/>
      <c r="BS18" s="470"/>
      <c r="BT18" s="470"/>
      <c r="BU18" s="471"/>
      <c r="BV18" s="469">
        <v>16538513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148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30742684</v>
      </c>
      <c r="BO19" s="470"/>
      <c r="BP19" s="470"/>
      <c r="BQ19" s="470"/>
      <c r="BR19" s="470"/>
      <c r="BS19" s="470"/>
      <c r="BT19" s="470"/>
      <c r="BU19" s="471"/>
      <c r="BV19" s="469">
        <v>32932808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26349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27827881</v>
      </c>
      <c r="BO23" s="470"/>
      <c r="BP23" s="470"/>
      <c r="BQ23" s="470"/>
      <c r="BR23" s="470"/>
      <c r="BS23" s="470"/>
      <c r="BT23" s="470"/>
      <c r="BU23" s="471"/>
      <c r="BV23" s="469">
        <v>28380224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10000</v>
      </c>
      <c r="R24" s="521"/>
      <c r="S24" s="521"/>
      <c r="T24" s="521"/>
      <c r="U24" s="521"/>
      <c r="V24" s="563"/>
      <c r="W24" s="622"/>
      <c r="X24" s="610"/>
      <c r="Y24" s="611"/>
      <c r="Z24" s="519" t="s">
        <v>173</v>
      </c>
      <c r="AA24" s="499"/>
      <c r="AB24" s="499"/>
      <c r="AC24" s="499"/>
      <c r="AD24" s="499"/>
      <c r="AE24" s="499"/>
      <c r="AF24" s="499"/>
      <c r="AG24" s="500"/>
      <c r="AH24" s="520">
        <v>542</v>
      </c>
      <c r="AI24" s="521"/>
      <c r="AJ24" s="521"/>
      <c r="AK24" s="521"/>
      <c r="AL24" s="563"/>
      <c r="AM24" s="520">
        <v>1670986</v>
      </c>
      <c r="AN24" s="521"/>
      <c r="AO24" s="521"/>
      <c r="AP24" s="521"/>
      <c r="AQ24" s="521"/>
      <c r="AR24" s="563"/>
      <c r="AS24" s="520">
        <v>3083</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22801025</v>
      </c>
      <c r="BO24" s="470"/>
      <c r="BP24" s="470"/>
      <c r="BQ24" s="470"/>
      <c r="BR24" s="470"/>
      <c r="BS24" s="470"/>
      <c r="BT24" s="470"/>
      <c r="BU24" s="471"/>
      <c r="BV24" s="469">
        <v>23230892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7900</v>
      </c>
      <c r="R25" s="521"/>
      <c r="S25" s="521"/>
      <c r="T25" s="521"/>
      <c r="U25" s="521"/>
      <c r="V25" s="563"/>
      <c r="W25" s="622"/>
      <c r="X25" s="610"/>
      <c r="Y25" s="611"/>
      <c r="Z25" s="519" t="s">
        <v>176</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3132456</v>
      </c>
      <c r="BO25" s="433"/>
      <c r="BP25" s="433"/>
      <c r="BQ25" s="433"/>
      <c r="BR25" s="433"/>
      <c r="BS25" s="433"/>
      <c r="BT25" s="433"/>
      <c r="BU25" s="434"/>
      <c r="BV25" s="432">
        <v>3387075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7200</v>
      </c>
      <c r="R26" s="521"/>
      <c r="S26" s="521"/>
      <c r="T26" s="521"/>
      <c r="U26" s="521"/>
      <c r="V26" s="563"/>
      <c r="W26" s="622"/>
      <c r="X26" s="610"/>
      <c r="Y26" s="611"/>
      <c r="Z26" s="519" t="s">
        <v>179</v>
      </c>
      <c r="AA26" s="632"/>
      <c r="AB26" s="632"/>
      <c r="AC26" s="632"/>
      <c r="AD26" s="632"/>
      <c r="AE26" s="632"/>
      <c r="AF26" s="632"/>
      <c r="AG26" s="633"/>
      <c r="AH26" s="520">
        <v>32</v>
      </c>
      <c r="AI26" s="521"/>
      <c r="AJ26" s="521"/>
      <c r="AK26" s="521"/>
      <c r="AL26" s="563"/>
      <c r="AM26" s="520">
        <v>99584</v>
      </c>
      <c r="AN26" s="521"/>
      <c r="AO26" s="521"/>
      <c r="AP26" s="521"/>
      <c r="AQ26" s="521"/>
      <c r="AR26" s="563"/>
      <c r="AS26" s="520">
        <v>3112</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4630</v>
      </c>
      <c r="R27" s="521"/>
      <c r="S27" s="521"/>
      <c r="T27" s="521"/>
      <c r="U27" s="521"/>
      <c r="V27" s="563"/>
      <c r="W27" s="622"/>
      <c r="X27" s="610"/>
      <c r="Y27" s="611"/>
      <c r="Z27" s="519" t="s">
        <v>182</v>
      </c>
      <c r="AA27" s="499"/>
      <c r="AB27" s="499"/>
      <c r="AC27" s="499"/>
      <c r="AD27" s="499"/>
      <c r="AE27" s="499"/>
      <c r="AF27" s="499"/>
      <c r="AG27" s="500"/>
      <c r="AH27" s="520">
        <v>28</v>
      </c>
      <c r="AI27" s="521"/>
      <c r="AJ27" s="521"/>
      <c r="AK27" s="521"/>
      <c r="AL27" s="563"/>
      <c r="AM27" s="520">
        <v>92743</v>
      </c>
      <c r="AN27" s="521"/>
      <c r="AO27" s="521"/>
      <c r="AP27" s="521"/>
      <c r="AQ27" s="521"/>
      <c r="AR27" s="563"/>
      <c r="AS27" s="520">
        <v>3312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400000</v>
      </c>
      <c r="BO27" s="646"/>
      <c r="BP27" s="646"/>
      <c r="BQ27" s="646"/>
      <c r="BR27" s="646"/>
      <c r="BS27" s="646"/>
      <c r="BT27" s="646"/>
      <c r="BU27" s="647"/>
      <c r="BV27" s="645">
        <v>400000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4060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130</v>
      </c>
      <c r="AN28" s="521"/>
      <c r="AO28" s="521"/>
      <c r="AP28" s="521"/>
      <c r="AQ28" s="521"/>
      <c r="AR28" s="563"/>
      <c r="AS28" s="520" t="s">
        <v>138</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3391801</v>
      </c>
      <c r="BO28" s="433"/>
      <c r="BP28" s="433"/>
      <c r="BQ28" s="433"/>
      <c r="BR28" s="433"/>
      <c r="BS28" s="433"/>
      <c r="BT28" s="433"/>
      <c r="BU28" s="434"/>
      <c r="BV28" s="432">
        <v>3794835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20</v>
      </c>
      <c r="M29" s="521"/>
      <c r="N29" s="521"/>
      <c r="O29" s="521"/>
      <c r="P29" s="563"/>
      <c r="Q29" s="520">
        <v>3850</v>
      </c>
      <c r="R29" s="521"/>
      <c r="S29" s="521"/>
      <c r="T29" s="521"/>
      <c r="U29" s="521"/>
      <c r="V29" s="563"/>
      <c r="W29" s="623"/>
      <c r="X29" s="624"/>
      <c r="Y29" s="625"/>
      <c r="Z29" s="519" t="s">
        <v>189</v>
      </c>
      <c r="AA29" s="499"/>
      <c r="AB29" s="499"/>
      <c r="AC29" s="499"/>
      <c r="AD29" s="499"/>
      <c r="AE29" s="499"/>
      <c r="AF29" s="499"/>
      <c r="AG29" s="500"/>
      <c r="AH29" s="520">
        <v>570</v>
      </c>
      <c r="AI29" s="521"/>
      <c r="AJ29" s="521"/>
      <c r="AK29" s="521"/>
      <c r="AL29" s="563"/>
      <c r="AM29" s="520">
        <v>1763729</v>
      </c>
      <c r="AN29" s="521"/>
      <c r="AO29" s="521"/>
      <c r="AP29" s="521"/>
      <c r="AQ29" s="521"/>
      <c r="AR29" s="563"/>
      <c r="AS29" s="520">
        <v>3094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3373235</v>
      </c>
      <c r="BO29" s="470"/>
      <c r="BP29" s="470"/>
      <c r="BQ29" s="470"/>
      <c r="BR29" s="470"/>
      <c r="BS29" s="470"/>
      <c r="BT29" s="470"/>
      <c r="BU29" s="471"/>
      <c r="BV29" s="469">
        <v>3429249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19808778</v>
      </c>
      <c r="BO30" s="646"/>
      <c r="BP30" s="646"/>
      <c r="BQ30" s="646"/>
      <c r="BR30" s="646"/>
      <c r="BS30" s="646"/>
      <c r="BT30" s="646"/>
      <c r="BU30" s="647"/>
      <c r="BV30" s="645">
        <v>21263088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201</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IF('各会計、関係団体の財政状況及び健全化判断比率'!B36="","",'各会計、関係団体の財政状況及び健全化判断比率'!B36)</f>
        <v>工場用地等整備事業特別会計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相馬地方広域市町村圏組合（一般会計）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相馬地方土地開発公社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育英資金貸付特別会計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相馬地方広域市町村圏組合（看護専門学校特別会計）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南相馬市文化振興事業団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亜炭鉱害復旧施設維持管理事業特別会計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相馬地方広域水道企業団（水道事業会計）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ゆめサポート南相馬</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f t="shared" si="0"/>
        <v>11</v>
      </c>
      <c r="AN37" s="658"/>
      <c r="AO37" s="659" t="str">
        <f>IF('各会計、関係団体の財政状況及び健全化判断比率'!B35="","",'各会計、関係団体の財政状況及び健全化判断比率'!B35)</f>
        <v>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福島県広域高齢者医療広域連合（一般会計）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福島県広域高齢者医療広域連合（後期高齢者医療特別会計）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福島県市民交通災害共済組合（一般会計）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福島県市町村総合事務組合（一般会計）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福島県市町村総合事務組合（消防補償等特別会計）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福島県市町村総合事務組合（消防賞じゅつ金特別会計）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福島県市町村装具事務組合（常勤職員公務災害補償特別会計）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MfK0Yw9cCifXf+2ChMH5Mep0ho0u1OebZSQ4ChNSURfwNPP65bLHfHueOpNt5f+DVcajYmKnLSnQ2RARkKmkA==" saltValue="tP7v0gI5ktcyzruKWOvT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v>23.83</v>
      </c>
      <c r="G34" s="33">
        <v>25.88</v>
      </c>
      <c r="H34" s="33">
        <v>27.49</v>
      </c>
      <c r="I34" s="33">
        <v>26.87</v>
      </c>
      <c r="J34" s="34">
        <v>24.89</v>
      </c>
      <c r="K34" s="22"/>
      <c r="L34" s="22"/>
      <c r="M34" s="22"/>
      <c r="N34" s="22"/>
      <c r="O34" s="22"/>
      <c r="P34" s="22"/>
    </row>
    <row r="35" spans="1:16" ht="39" customHeight="1" x14ac:dyDescent="0.15">
      <c r="A35" s="22"/>
      <c r="B35" s="35"/>
      <c r="C35" s="1244" t="s">
        <v>571</v>
      </c>
      <c r="D35" s="1245"/>
      <c r="E35" s="1246"/>
      <c r="F35" s="36">
        <v>11.09</v>
      </c>
      <c r="G35" s="37">
        <v>12.33</v>
      </c>
      <c r="H35" s="37">
        <v>13.77</v>
      </c>
      <c r="I35" s="37">
        <v>14.73</v>
      </c>
      <c r="J35" s="38">
        <v>15.41</v>
      </c>
      <c r="K35" s="22"/>
      <c r="L35" s="22"/>
      <c r="M35" s="22"/>
      <c r="N35" s="22"/>
      <c r="O35" s="22"/>
      <c r="P35" s="22"/>
    </row>
    <row r="36" spans="1:16" ht="39" customHeight="1" x14ac:dyDescent="0.15">
      <c r="A36" s="22"/>
      <c r="B36" s="35"/>
      <c r="C36" s="1244" t="s">
        <v>572</v>
      </c>
      <c r="D36" s="1245"/>
      <c r="E36" s="1246"/>
      <c r="F36" s="36">
        <v>17.37</v>
      </c>
      <c r="G36" s="37">
        <v>13.76</v>
      </c>
      <c r="H36" s="37">
        <v>12.04</v>
      </c>
      <c r="I36" s="37">
        <v>11.38</v>
      </c>
      <c r="J36" s="38">
        <v>11.18</v>
      </c>
      <c r="K36" s="22"/>
      <c r="L36" s="22"/>
      <c r="M36" s="22"/>
      <c r="N36" s="22"/>
      <c r="O36" s="22"/>
      <c r="P36" s="22"/>
    </row>
    <row r="37" spans="1:16" ht="39" customHeight="1" x14ac:dyDescent="0.15">
      <c r="A37" s="22"/>
      <c r="B37" s="35"/>
      <c r="C37" s="1244" t="s">
        <v>573</v>
      </c>
      <c r="D37" s="1245"/>
      <c r="E37" s="1246"/>
      <c r="F37" s="36">
        <v>8.08</v>
      </c>
      <c r="G37" s="37">
        <v>17.34</v>
      </c>
      <c r="H37" s="37">
        <v>7.96</v>
      </c>
      <c r="I37" s="37">
        <v>7.21</v>
      </c>
      <c r="J37" s="38">
        <v>9.76</v>
      </c>
      <c r="K37" s="22"/>
      <c r="L37" s="22"/>
      <c r="M37" s="22"/>
      <c r="N37" s="22"/>
      <c r="O37" s="22"/>
      <c r="P37" s="22"/>
    </row>
    <row r="38" spans="1:16" ht="39" customHeight="1" x14ac:dyDescent="0.15">
      <c r="A38" s="22"/>
      <c r="B38" s="35"/>
      <c r="C38" s="1244" t="s">
        <v>574</v>
      </c>
      <c r="D38" s="1245"/>
      <c r="E38" s="1246"/>
      <c r="F38" s="36">
        <v>4.8499999999999996</v>
      </c>
      <c r="G38" s="37">
        <v>5.2</v>
      </c>
      <c r="H38" s="37">
        <v>5.4</v>
      </c>
      <c r="I38" s="37">
        <v>6.04</v>
      </c>
      <c r="J38" s="38">
        <v>6.36</v>
      </c>
      <c r="K38" s="22"/>
      <c r="L38" s="22"/>
      <c r="M38" s="22"/>
      <c r="N38" s="22"/>
      <c r="O38" s="22"/>
      <c r="P38" s="22"/>
    </row>
    <row r="39" spans="1:16" ht="39" customHeight="1" x14ac:dyDescent="0.15">
      <c r="A39" s="22"/>
      <c r="B39" s="35"/>
      <c r="C39" s="1244" t="s">
        <v>575</v>
      </c>
      <c r="D39" s="1245"/>
      <c r="E39" s="1246"/>
      <c r="F39" s="36">
        <v>1.07</v>
      </c>
      <c r="G39" s="37">
        <v>1.92</v>
      </c>
      <c r="H39" s="37">
        <v>1.42</v>
      </c>
      <c r="I39" s="37">
        <v>1.39</v>
      </c>
      <c r="J39" s="38">
        <v>1.75</v>
      </c>
      <c r="K39" s="22"/>
      <c r="L39" s="22"/>
      <c r="M39" s="22"/>
      <c r="N39" s="22"/>
      <c r="O39" s="22"/>
      <c r="P39" s="22"/>
    </row>
    <row r="40" spans="1:16" ht="39" customHeight="1" x14ac:dyDescent="0.15">
      <c r="A40" s="22"/>
      <c r="B40" s="35"/>
      <c r="C40" s="1244" t="s">
        <v>576</v>
      </c>
      <c r="D40" s="1245"/>
      <c r="E40" s="1246"/>
      <c r="F40" s="36">
        <v>6.22</v>
      </c>
      <c r="G40" s="37">
        <v>2.39</v>
      </c>
      <c r="H40" s="37">
        <v>1.31</v>
      </c>
      <c r="I40" s="37">
        <v>2.36</v>
      </c>
      <c r="J40" s="38">
        <v>7.0000000000000007E-2</v>
      </c>
      <c r="K40" s="22"/>
      <c r="L40" s="22"/>
      <c r="M40" s="22"/>
      <c r="N40" s="22"/>
      <c r="O40" s="22"/>
      <c r="P40" s="22"/>
    </row>
    <row r="41" spans="1:16" ht="39" customHeight="1" x14ac:dyDescent="0.15">
      <c r="A41" s="22"/>
      <c r="B41" s="35"/>
      <c r="C41" s="1244" t="s">
        <v>577</v>
      </c>
      <c r="D41" s="1245"/>
      <c r="E41" s="1246"/>
      <c r="F41" s="36">
        <v>0.04</v>
      </c>
      <c r="G41" s="37">
        <v>0.03</v>
      </c>
      <c r="H41" s="37">
        <v>0.04</v>
      </c>
      <c r="I41" s="37">
        <v>0.03</v>
      </c>
      <c r="J41" s="38">
        <v>0.01</v>
      </c>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v>0.02</v>
      </c>
      <c r="G43" s="42">
        <v>0.06</v>
      </c>
      <c r="H43" s="42">
        <v>0.03</v>
      </c>
      <c r="I43" s="42">
        <v>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fu2wGoEpERdBPifx5JGC+0TIhKWNJKDQuBhBpJ2qFU5dueU9jzZIXfiDgQQTlWBbsfy68uctBS0Pui7sbjVOg==" saltValue="NR1mN11Igig8is/DFRhK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2938</v>
      </c>
      <c r="L45" s="60">
        <v>3023</v>
      </c>
      <c r="M45" s="60">
        <v>3084</v>
      </c>
      <c r="N45" s="60">
        <v>3161</v>
      </c>
      <c r="O45" s="61">
        <v>3072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1017</v>
      </c>
      <c r="L48" s="64">
        <v>957</v>
      </c>
      <c r="M48" s="64">
        <v>1018</v>
      </c>
      <c r="N48" s="64">
        <v>1156</v>
      </c>
      <c r="O48" s="65">
        <v>1034</v>
      </c>
      <c r="P48" s="48"/>
      <c r="Q48" s="48"/>
      <c r="R48" s="48"/>
      <c r="S48" s="48"/>
      <c r="T48" s="48"/>
      <c r="U48" s="48"/>
    </row>
    <row r="49" spans="1:21" ht="30.75" customHeight="1" x14ac:dyDescent="0.15">
      <c r="A49" s="48"/>
      <c r="B49" s="1254"/>
      <c r="C49" s="1255"/>
      <c r="D49" s="62"/>
      <c r="E49" s="1260" t="s">
        <v>16</v>
      </c>
      <c r="F49" s="1260"/>
      <c r="G49" s="1260"/>
      <c r="H49" s="1260"/>
      <c r="I49" s="1260"/>
      <c r="J49" s="1261"/>
      <c r="K49" s="63">
        <v>58</v>
      </c>
      <c r="L49" s="64">
        <v>54</v>
      </c>
      <c r="M49" s="64">
        <v>47</v>
      </c>
      <c r="N49" s="64">
        <v>47</v>
      </c>
      <c r="O49" s="65">
        <v>44</v>
      </c>
      <c r="P49" s="48"/>
      <c r="Q49" s="48"/>
      <c r="R49" s="48"/>
      <c r="S49" s="48"/>
      <c r="T49" s="48"/>
      <c r="U49" s="48"/>
    </row>
    <row r="50" spans="1:21" ht="30.75" customHeight="1" x14ac:dyDescent="0.15">
      <c r="A50" s="48"/>
      <c r="B50" s="1254"/>
      <c r="C50" s="1255"/>
      <c r="D50" s="62"/>
      <c r="E50" s="1260" t="s">
        <v>17</v>
      </c>
      <c r="F50" s="1260"/>
      <c r="G50" s="1260"/>
      <c r="H50" s="1260"/>
      <c r="I50" s="1260"/>
      <c r="J50" s="1261"/>
      <c r="K50" s="63">
        <v>165</v>
      </c>
      <c r="L50" s="64">
        <v>170</v>
      </c>
      <c r="M50" s="64">
        <v>126</v>
      </c>
      <c r="N50" s="64">
        <v>85</v>
      </c>
      <c r="O50" s="65">
        <v>82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3032</v>
      </c>
      <c r="L52" s="64">
        <v>2843</v>
      </c>
      <c r="M52" s="64">
        <v>2909</v>
      </c>
      <c r="N52" s="64">
        <v>2896</v>
      </c>
      <c r="O52" s="65">
        <v>2830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1146</v>
      </c>
      <c r="L53" s="69">
        <v>1361</v>
      </c>
      <c r="M53" s="69">
        <v>1366</v>
      </c>
      <c r="N53" s="69">
        <v>1553</v>
      </c>
      <c r="O53" s="70">
        <v>1402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xMBNY8hjg4kU43Gl5d0EY0RFMN6teAiVWPKISzAvXpwfeLy8ZIwvCX+2uqzcVYY/80xhmsFEeFNU4hpHwB1FA==" saltValue="Y1MQOPdt5U6XAOGUAzd3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30884</v>
      </c>
      <c r="J41" s="104">
        <v>30008</v>
      </c>
      <c r="K41" s="104">
        <v>29189</v>
      </c>
      <c r="L41" s="104">
        <v>28380</v>
      </c>
      <c r="M41" s="105">
        <v>27828</v>
      </c>
    </row>
    <row r="42" spans="2:13" ht="27.75" customHeight="1" x14ac:dyDescent="0.15">
      <c r="B42" s="1280"/>
      <c r="C42" s="1281"/>
      <c r="D42" s="106"/>
      <c r="E42" s="1286" t="s">
        <v>32</v>
      </c>
      <c r="F42" s="1286"/>
      <c r="G42" s="1286"/>
      <c r="H42" s="1287"/>
      <c r="I42" s="107">
        <v>623</v>
      </c>
      <c r="J42" s="108">
        <v>459</v>
      </c>
      <c r="K42" s="108">
        <v>342</v>
      </c>
      <c r="L42" s="108">
        <v>261</v>
      </c>
      <c r="M42" s="109">
        <v>182</v>
      </c>
    </row>
    <row r="43" spans="2:13" ht="27.75" customHeight="1" x14ac:dyDescent="0.15">
      <c r="B43" s="1280"/>
      <c r="C43" s="1281"/>
      <c r="D43" s="106"/>
      <c r="E43" s="1286" t="s">
        <v>33</v>
      </c>
      <c r="F43" s="1286"/>
      <c r="G43" s="1286"/>
      <c r="H43" s="1287"/>
      <c r="I43" s="107">
        <v>11685</v>
      </c>
      <c r="J43" s="108">
        <v>10754</v>
      </c>
      <c r="K43" s="108">
        <v>10138</v>
      </c>
      <c r="L43" s="108">
        <v>10084</v>
      </c>
      <c r="M43" s="109">
        <v>9716</v>
      </c>
    </row>
    <row r="44" spans="2:13" ht="27.75" customHeight="1" x14ac:dyDescent="0.15">
      <c r="B44" s="1280"/>
      <c r="C44" s="1281"/>
      <c r="D44" s="106"/>
      <c r="E44" s="1286" t="s">
        <v>34</v>
      </c>
      <c r="F44" s="1286"/>
      <c r="G44" s="1286"/>
      <c r="H44" s="1287"/>
      <c r="I44" s="107">
        <v>190</v>
      </c>
      <c r="J44" s="108">
        <v>138</v>
      </c>
      <c r="K44" s="108">
        <v>94</v>
      </c>
      <c r="L44" s="108">
        <v>59</v>
      </c>
      <c r="M44" s="109">
        <v>25</v>
      </c>
    </row>
    <row r="45" spans="2:13" ht="27.75" customHeight="1" x14ac:dyDescent="0.15">
      <c r="B45" s="1280"/>
      <c r="C45" s="1281"/>
      <c r="D45" s="106"/>
      <c r="E45" s="1286" t="s">
        <v>35</v>
      </c>
      <c r="F45" s="1286"/>
      <c r="G45" s="1286"/>
      <c r="H45" s="1287"/>
      <c r="I45" s="107">
        <v>4154</v>
      </c>
      <c r="J45" s="108">
        <v>4062</v>
      </c>
      <c r="K45" s="108">
        <v>3848</v>
      </c>
      <c r="L45" s="108">
        <v>3858</v>
      </c>
      <c r="M45" s="109">
        <v>4007</v>
      </c>
    </row>
    <row r="46" spans="2:13" ht="27.75" customHeight="1" x14ac:dyDescent="0.15">
      <c r="B46" s="1280"/>
      <c r="C46" s="1281"/>
      <c r="D46" s="110"/>
      <c r="E46" s="1286" t="s">
        <v>36</v>
      </c>
      <c r="F46" s="1286"/>
      <c r="G46" s="1286"/>
      <c r="H46" s="1287"/>
      <c r="I46" s="107" t="s">
        <v>521</v>
      </c>
      <c r="J46" s="108" t="s">
        <v>521</v>
      </c>
      <c r="K46" s="108" t="s">
        <v>521</v>
      </c>
      <c r="L46" s="108" t="s">
        <v>521</v>
      </c>
      <c r="M46" s="109" t="s">
        <v>521</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25203</v>
      </c>
      <c r="J50" s="108">
        <v>25697</v>
      </c>
      <c r="K50" s="108">
        <v>25617</v>
      </c>
      <c r="L50" s="108">
        <v>24830</v>
      </c>
      <c r="M50" s="109">
        <v>23632</v>
      </c>
    </row>
    <row r="51" spans="2:13" ht="27.75" customHeight="1" x14ac:dyDescent="0.15">
      <c r="B51" s="1280"/>
      <c r="C51" s="1281"/>
      <c r="D51" s="106"/>
      <c r="E51" s="1286" t="s">
        <v>42</v>
      </c>
      <c r="F51" s="1286"/>
      <c r="G51" s="1286"/>
      <c r="H51" s="1287"/>
      <c r="I51" s="107">
        <v>1329</v>
      </c>
      <c r="J51" s="108">
        <v>1592</v>
      </c>
      <c r="K51" s="108">
        <v>1536</v>
      </c>
      <c r="L51" s="108">
        <v>1456</v>
      </c>
      <c r="M51" s="109">
        <v>1463</v>
      </c>
    </row>
    <row r="52" spans="2:13" ht="27.75" customHeight="1" x14ac:dyDescent="0.15">
      <c r="B52" s="1282"/>
      <c r="C52" s="1283"/>
      <c r="D52" s="106"/>
      <c r="E52" s="1286" t="s">
        <v>43</v>
      </c>
      <c r="F52" s="1286"/>
      <c r="G52" s="1286"/>
      <c r="H52" s="1287"/>
      <c r="I52" s="107">
        <v>31129</v>
      </c>
      <c r="J52" s="108">
        <v>30076</v>
      </c>
      <c r="K52" s="108">
        <v>30104</v>
      </c>
      <c r="L52" s="108">
        <v>28722</v>
      </c>
      <c r="M52" s="109">
        <v>27712</v>
      </c>
    </row>
    <row r="53" spans="2:13" ht="27.75" customHeight="1" thickBot="1" x14ac:dyDescent="0.2">
      <c r="B53" s="1293" t="s">
        <v>44</v>
      </c>
      <c r="C53" s="1294"/>
      <c r="D53" s="113"/>
      <c r="E53" s="1295" t="s">
        <v>45</v>
      </c>
      <c r="F53" s="1295"/>
      <c r="G53" s="1295"/>
      <c r="H53" s="1296"/>
      <c r="I53" s="114">
        <v>-10126</v>
      </c>
      <c r="J53" s="115">
        <v>-11944</v>
      </c>
      <c r="K53" s="115">
        <v>-13647</v>
      </c>
      <c r="L53" s="115">
        <v>-12365</v>
      </c>
      <c r="M53" s="116">
        <v>-11049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5eaqE1JlaSXirgFR1JQqXLMZX5CZ+651Chb+7rYUVROUVIic1IGH70xKjv+D//SXp6RnLf2tIjg8EhUETa8Dg==" saltValue="8jG+TjEII73jBTVL1YUv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4261</v>
      </c>
      <c r="G55" s="128">
        <v>3795</v>
      </c>
      <c r="H55" s="129">
        <v>3392</v>
      </c>
    </row>
    <row r="56" spans="2:8" ht="52.5" customHeight="1" x14ac:dyDescent="0.15">
      <c r="B56" s="130"/>
      <c r="C56" s="1307" t="s">
        <v>49</v>
      </c>
      <c r="D56" s="1307"/>
      <c r="E56" s="1308"/>
      <c r="F56" s="131">
        <v>3465</v>
      </c>
      <c r="G56" s="131">
        <v>3429</v>
      </c>
      <c r="H56" s="132">
        <v>3373</v>
      </c>
    </row>
    <row r="57" spans="2:8" ht="53.25" customHeight="1" x14ac:dyDescent="0.15">
      <c r="B57" s="130"/>
      <c r="C57" s="1309" t="s">
        <v>50</v>
      </c>
      <c r="D57" s="1309"/>
      <c r="E57" s="1310"/>
      <c r="F57" s="133">
        <v>25089</v>
      </c>
      <c r="G57" s="133">
        <v>21263</v>
      </c>
      <c r="H57" s="134">
        <v>19809</v>
      </c>
    </row>
    <row r="58" spans="2:8" ht="45.75" customHeight="1" x14ac:dyDescent="0.15">
      <c r="B58" s="135"/>
      <c r="C58" s="1297" t="s">
        <v>601</v>
      </c>
      <c r="D58" s="1298"/>
      <c r="E58" s="1299"/>
      <c r="F58" s="136">
        <v>9623</v>
      </c>
      <c r="G58" s="136">
        <v>4512</v>
      </c>
      <c r="H58" s="137">
        <v>5481</v>
      </c>
    </row>
    <row r="59" spans="2:8" ht="45.75" customHeight="1" x14ac:dyDescent="0.15">
      <c r="B59" s="135"/>
      <c r="C59" s="1297" t="s">
        <v>602</v>
      </c>
      <c r="D59" s="1298"/>
      <c r="E59" s="1299"/>
      <c r="F59" s="136" t="s">
        <v>606</v>
      </c>
      <c r="G59" s="136">
        <v>4015</v>
      </c>
      <c r="H59" s="137">
        <v>3886</v>
      </c>
    </row>
    <row r="60" spans="2:8" ht="45.75" customHeight="1" x14ac:dyDescent="0.15">
      <c r="B60" s="135"/>
      <c r="C60" s="1297" t="s">
        <v>603</v>
      </c>
      <c r="D60" s="1298"/>
      <c r="E60" s="1299"/>
      <c r="F60" s="136">
        <v>2984</v>
      </c>
      <c r="G60" s="136">
        <v>2374</v>
      </c>
      <c r="H60" s="137">
        <v>2960</v>
      </c>
    </row>
    <row r="61" spans="2:8" ht="45.75" customHeight="1" x14ac:dyDescent="0.15">
      <c r="B61" s="135"/>
      <c r="C61" s="1297" t="s">
        <v>604</v>
      </c>
      <c r="D61" s="1298"/>
      <c r="E61" s="1299"/>
      <c r="F61" s="136">
        <v>1434</v>
      </c>
      <c r="G61" s="136">
        <v>2175</v>
      </c>
      <c r="H61" s="137">
        <v>2195</v>
      </c>
    </row>
    <row r="62" spans="2:8" ht="45.75" customHeight="1" thickBot="1" x14ac:dyDescent="0.2">
      <c r="B62" s="138"/>
      <c r="C62" s="1300" t="s">
        <v>605</v>
      </c>
      <c r="D62" s="1301"/>
      <c r="E62" s="1302"/>
      <c r="F62" s="139">
        <v>789</v>
      </c>
      <c r="G62" s="139">
        <v>1189</v>
      </c>
      <c r="H62" s="140">
        <v>1590</v>
      </c>
    </row>
    <row r="63" spans="2:8" ht="52.5" customHeight="1" thickBot="1" x14ac:dyDescent="0.2">
      <c r="B63" s="141"/>
      <c r="C63" s="1303" t="s">
        <v>51</v>
      </c>
      <c r="D63" s="1303"/>
      <c r="E63" s="1304"/>
      <c r="F63" s="142">
        <v>32815</v>
      </c>
      <c r="G63" s="142">
        <v>28487</v>
      </c>
      <c r="H63" s="143">
        <v>26574</v>
      </c>
    </row>
    <row r="64" spans="2:8" ht="15" customHeight="1" x14ac:dyDescent="0.15"/>
  </sheetData>
  <sheetProtection algorithmName="SHA-512" hashValue="RQ89Tca0T5taBDR7QjIok9K5BlzXeTb+5DsBJcT9Rq7NBz1DfljQjI4HqeEUChq5932ESxHqu1HD7yux9F1fIQ==" saltValue="+/He0YPHvr4wXGIYb2oD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1"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97"/>
      <c r="G51" s="1331"/>
      <c r="H51" s="1331"/>
      <c r="I51" s="1329"/>
      <c r="J51" s="1329"/>
      <c r="K51" s="1327"/>
      <c r="L51" s="1327"/>
      <c r="M51" s="1327"/>
      <c r="N51" s="1327"/>
      <c r="AM51" s="406"/>
      <c r="AN51" s="1328" t="s">
        <v>614</v>
      </c>
      <c r="AO51" s="1328"/>
      <c r="AP51" s="1328"/>
      <c r="AQ51" s="1328"/>
      <c r="AR51" s="1328"/>
      <c r="AS51" s="1328"/>
      <c r="AT51" s="1328"/>
      <c r="AU51" s="1328"/>
      <c r="AV51" s="1328"/>
      <c r="AW51" s="1328"/>
      <c r="AX51" s="1328"/>
      <c r="AY51" s="1328"/>
      <c r="AZ51" s="1328"/>
      <c r="BA51" s="1328"/>
      <c r="BB51" s="1328" t="s">
        <v>615</v>
      </c>
      <c r="BC51" s="1328"/>
      <c r="BD51" s="1328"/>
      <c r="BE51" s="1328"/>
      <c r="BF51" s="1328"/>
      <c r="BG51" s="1328"/>
      <c r="BH51" s="1328"/>
      <c r="BI51" s="1328"/>
      <c r="BJ51" s="1328"/>
      <c r="BK51" s="1328"/>
      <c r="BL51" s="1328"/>
      <c r="BM51" s="1328"/>
      <c r="BN51" s="1328"/>
      <c r="BO51" s="1328"/>
      <c r="BP51" s="1325"/>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5"/>
      <c r="CO51" s="1326"/>
      <c r="CP51" s="1326"/>
      <c r="CQ51" s="1326"/>
      <c r="CR51" s="1326"/>
      <c r="CS51" s="1326"/>
      <c r="CT51" s="1326"/>
      <c r="CU51" s="1326"/>
      <c r="CV51" s="1325"/>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616</v>
      </c>
      <c r="BC53" s="1328"/>
      <c r="BD53" s="1328"/>
      <c r="BE53" s="1328"/>
      <c r="BF53" s="1328"/>
      <c r="BG53" s="1328"/>
      <c r="BH53" s="1328"/>
      <c r="BI53" s="1328"/>
      <c r="BJ53" s="1328"/>
      <c r="BK53" s="1328"/>
      <c r="BL53" s="1328"/>
      <c r="BM53" s="1328"/>
      <c r="BN53" s="1328"/>
      <c r="BO53" s="1328"/>
      <c r="BP53" s="1325"/>
      <c r="BQ53" s="1326"/>
      <c r="BR53" s="1326"/>
      <c r="BS53" s="1326"/>
      <c r="BT53" s="1326"/>
      <c r="BU53" s="1326"/>
      <c r="BV53" s="1326"/>
      <c r="BW53" s="1326"/>
      <c r="BX53" s="1326">
        <v>52.1</v>
      </c>
      <c r="BY53" s="1326"/>
      <c r="BZ53" s="1326"/>
      <c r="CA53" s="1326"/>
      <c r="CB53" s="1326"/>
      <c r="CC53" s="1326"/>
      <c r="CD53" s="1326"/>
      <c r="CE53" s="1326"/>
      <c r="CF53" s="1326">
        <v>51.5</v>
      </c>
      <c r="CG53" s="1326"/>
      <c r="CH53" s="1326"/>
      <c r="CI53" s="1326"/>
      <c r="CJ53" s="1326"/>
      <c r="CK53" s="1326"/>
      <c r="CL53" s="1326"/>
      <c r="CM53" s="1326"/>
      <c r="CN53" s="1325"/>
      <c r="CO53" s="1326"/>
      <c r="CP53" s="1326"/>
      <c r="CQ53" s="1326"/>
      <c r="CR53" s="1326"/>
      <c r="CS53" s="1326"/>
      <c r="CT53" s="1326"/>
      <c r="CU53" s="1326"/>
      <c r="CV53" s="1325"/>
      <c r="CW53" s="1326"/>
      <c r="CX53" s="1326"/>
      <c r="CY53" s="1326"/>
      <c r="CZ53" s="1326"/>
      <c r="DA53" s="1326"/>
      <c r="DB53" s="1326"/>
      <c r="DC53" s="1326"/>
    </row>
    <row r="54" spans="1:109" x14ac:dyDescent="0.15">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0"/>
      <c r="H55" s="1320"/>
      <c r="I55" s="1320"/>
      <c r="J55" s="1320"/>
      <c r="K55" s="1327"/>
      <c r="L55" s="1327"/>
      <c r="M55" s="1327"/>
      <c r="N55" s="1327"/>
      <c r="AN55" s="1324" t="s">
        <v>617</v>
      </c>
      <c r="AO55" s="1324"/>
      <c r="AP55" s="1324"/>
      <c r="AQ55" s="1324"/>
      <c r="AR55" s="1324"/>
      <c r="AS55" s="1324"/>
      <c r="AT55" s="1324"/>
      <c r="AU55" s="1324"/>
      <c r="AV55" s="1324"/>
      <c r="AW55" s="1324"/>
      <c r="AX55" s="1324"/>
      <c r="AY55" s="1324"/>
      <c r="AZ55" s="1324"/>
      <c r="BA55" s="1324"/>
      <c r="BB55" s="1328" t="s">
        <v>615</v>
      </c>
      <c r="BC55" s="1328"/>
      <c r="BD55" s="1328"/>
      <c r="BE55" s="1328"/>
      <c r="BF55" s="1328"/>
      <c r="BG55" s="1328"/>
      <c r="BH55" s="1328"/>
      <c r="BI55" s="1328"/>
      <c r="BJ55" s="1328"/>
      <c r="BK55" s="1328"/>
      <c r="BL55" s="1328"/>
      <c r="BM55" s="1328"/>
      <c r="BN55" s="1328"/>
      <c r="BO55" s="1328"/>
      <c r="BP55" s="1325"/>
      <c r="BQ55" s="1326"/>
      <c r="BR55" s="1326"/>
      <c r="BS55" s="1326"/>
      <c r="BT55" s="1326"/>
      <c r="BU55" s="1326"/>
      <c r="BV55" s="1326"/>
      <c r="BW55" s="1326"/>
      <c r="BX55" s="1326">
        <v>31.3</v>
      </c>
      <c r="BY55" s="1326"/>
      <c r="BZ55" s="1326"/>
      <c r="CA55" s="1326"/>
      <c r="CB55" s="1326"/>
      <c r="CC55" s="1326"/>
      <c r="CD55" s="1326"/>
      <c r="CE55" s="1326"/>
      <c r="CF55" s="1326">
        <v>25.3</v>
      </c>
      <c r="CG55" s="1326"/>
      <c r="CH55" s="1326"/>
      <c r="CI55" s="1326"/>
      <c r="CJ55" s="1326"/>
      <c r="CK55" s="1326"/>
      <c r="CL55" s="1326"/>
      <c r="CM55" s="1326"/>
      <c r="CN55" s="1325"/>
      <c r="CO55" s="1326"/>
      <c r="CP55" s="1326"/>
      <c r="CQ55" s="1326"/>
      <c r="CR55" s="1326"/>
      <c r="CS55" s="1326"/>
      <c r="CT55" s="1326"/>
      <c r="CU55" s="1326"/>
      <c r="CV55" s="1325"/>
      <c r="CW55" s="1326"/>
      <c r="CX55" s="1326"/>
      <c r="CY55" s="1326"/>
      <c r="CZ55" s="1326"/>
      <c r="DA55" s="1326"/>
      <c r="DB55" s="1326"/>
      <c r="DC55" s="1326"/>
    </row>
    <row r="56" spans="1:109" x14ac:dyDescent="0.15">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616</v>
      </c>
      <c r="BC57" s="1328"/>
      <c r="BD57" s="1328"/>
      <c r="BE57" s="1328"/>
      <c r="BF57" s="1328"/>
      <c r="BG57" s="1328"/>
      <c r="BH57" s="1328"/>
      <c r="BI57" s="1328"/>
      <c r="BJ57" s="1328"/>
      <c r="BK57" s="1328"/>
      <c r="BL57" s="1328"/>
      <c r="BM57" s="1328"/>
      <c r="BN57" s="1328"/>
      <c r="BO57" s="1328"/>
      <c r="BP57" s="1325"/>
      <c r="BQ57" s="1326"/>
      <c r="BR57" s="1326"/>
      <c r="BS57" s="1326"/>
      <c r="BT57" s="1326"/>
      <c r="BU57" s="1326"/>
      <c r="BV57" s="1326"/>
      <c r="BW57" s="1326"/>
      <c r="BX57" s="1326">
        <v>58.5</v>
      </c>
      <c r="BY57" s="1326"/>
      <c r="BZ57" s="1326"/>
      <c r="CA57" s="1326"/>
      <c r="CB57" s="1326"/>
      <c r="CC57" s="1326"/>
      <c r="CD57" s="1326"/>
      <c r="CE57" s="1326"/>
      <c r="CF57" s="1326">
        <v>59.8</v>
      </c>
      <c r="CG57" s="1326"/>
      <c r="CH57" s="1326"/>
      <c r="CI57" s="1326"/>
      <c r="CJ57" s="1326"/>
      <c r="CK57" s="1326"/>
      <c r="CL57" s="1326"/>
      <c r="CM57" s="1326"/>
      <c r="CN57" s="1325"/>
      <c r="CO57" s="1326"/>
      <c r="CP57" s="1326"/>
      <c r="CQ57" s="1326"/>
      <c r="CR57" s="1326"/>
      <c r="CS57" s="1326"/>
      <c r="CT57" s="1326"/>
      <c r="CU57" s="1326"/>
      <c r="CV57" s="1325"/>
      <c r="CW57" s="1326"/>
      <c r="CX57" s="1326"/>
      <c r="CY57" s="1326"/>
      <c r="CZ57" s="1326"/>
      <c r="DA57" s="1326"/>
      <c r="DB57" s="1326"/>
      <c r="DC57" s="1326"/>
      <c r="DD57" s="410"/>
      <c r="DE57" s="409"/>
    </row>
    <row r="58" spans="1:109" s="405" customFormat="1" x14ac:dyDescent="0.15">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8" t="s">
        <v>614</v>
      </c>
      <c r="AO73" s="1328"/>
      <c r="AP73" s="1328"/>
      <c r="AQ73" s="1328"/>
      <c r="AR73" s="1328"/>
      <c r="AS73" s="1328"/>
      <c r="AT73" s="1328"/>
      <c r="AU73" s="1328"/>
      <c r="AV73" s="1328"/>
      <c r="AW73" s="1328"/>
      <c r="AX73" s="1328"/>
      <c r="AY73" s="1328"/>
      <c r="AZ73" s="1328"/>
      <c r="BA73" s="1328"/>
      <c r="BB73" s="1328" t="s">
        <v>615</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619</v>
      </c>
      <c r="BC75" s="1328"/>
      <c r="BD75" s="1328"/>
      <c r="BE75" s="1328"/>
      <c r="BF75" s="1328"/>
      <c r="BG75" s="1328"/>
      <c r="BH75" s="1328"/>
      <c r="BI75" s="1328"/>
      <c r="BJ75" s="1328"/>
      <c r="BK75" s="1328"/>
      <c r="BL75" s="1328"/>
      <c r="BM75" s="1328"/>
      <c r="BN75" s="1328"/>
      <c r="BO75" s="1328"/>
      <c r="BP75" s="1326">
        <v>10.1</v>
      </c>
      <c r="BQ75" s="1326"/>
      <c r="BR75" s="1326"/>
      <c r="BS75" s="1326"/>
      <c r="BT75" s="1326"/>
      <c r="BU75" s="1326"/>
      <c r="BV75" s="1326"/>
      <c r="BW75" s="1326"/>
      <c r="BX75" s="1326">
        <v>9.1</v>
      </c>
      <c r="BY75" s="1326"/>
      <c r="BZ75" s="1326"/>
      <c r="CA75" s="1326"/>
      <c r="CB75" s="1326"/>
      <c r="CC75" s="1326"/>
      <c r="CD75" s="1326"/>
      <c r="CE75" s="1326"/>
      <c r="CF75" s="1326">
        <v>8.3000000000000007</v>
      </c>
      <c r="CG75" s="1326"/>
      <c r="CH75" s="1326"/>
      <c r="CI75" s="1326"/>
      <c r="CJ75" s="1326"/>
      <c r="CK75" s="1326"/>
      <c r="CL75" s="1326"/>
      <c r="CM75" s="1326"/>
      <c r="CN75" s="1326">
        <v>9.3000000000000007</v>
      </c>
      <c r="CO75" s="1326"/>
      <c r="CP75" s="1326"/>
      <c r="CQ75" s="1326"/>
      <c r="CR75" s="1326"/>
      <c r="CS75" s="1326"/>
      <c r="CT75" s="1326"/>
      <c r="CU75" s="1326"/>
      <c r="CV75" s="1326">
        <v>9.3000000000000007</v>
      </c>
      <c r="CW75" s="1326"/>
      <c r="CX75" s="1326"/>
      <c r="CY75" s="1326"/>
      <c r="CZ75" s="1326"/>
      <c r="DA75" s="1326"/>
      <c r="DB75" s="1326"/>
      <c r="DC75" s="1326"/>
    </row>
    <row r="76" spans="2:107" x14ac:dyDescent="0.15">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0"/>
      <c r="H77" s="1320"/>
      <c r="I77" s="1320"/>
      <c r="J77" s="1320"/>
      <c r="K77" s="1332"/>
      <c r="L77" s="1332"/>
      <c r="M77" s="1332"/>
      <c r="N77" s="1332"/>
      <c r="AN77" s="1324" t="s">
        <v>617</v>
      </c>
      <c r="AO77" s="1324"/>
      <c r="AP77" s="1324"/>
      <c r="AQ77" s="1324"/>
      <c r="AR77" s="1324"/>
      <c r="AS77" s="1324"/>
      <c r="AT77" s="1324"/>
      <c r="AU77" s="1324"/>
      <c r="AV77" s="1324"/>
      <c r="AW77" s="1324"/>
      <c r="AX77" s="1324"/>
      <c r="AY77" s="1324"/>
      <c r="AZ77" s="1324"/>
      <c r="BA77" s="1324"/>
      <c r="BB77" s="1328" t="s">
        <v>615</v>
      </c>
      <c r="BC77" s="1328"/>
      <c r="BD77" s="1328"/>
      <c r="BE77" s="1328"/>
      <c r="BF77" s="1328"/>
      <c r="BG77" s="1328"/>
      <c r="BH77" s="1328"/>
      <c r="BI77" s="1328"/>
      <c r="BJ77" s="1328"/>
      <c r="BK77" s="1328"/>
      <c r="BL77" s="1328"/>
      <c r="BM77" s="1328"/>
      <c r="BN77" s="1328"/>
      <c r="BO77" s="1328"/>
      <c r="BP77" s="1326">
        <v>33.1</v>
      </c>
      <c r="BQ77" s="1326"/>
      <c r="BR77" s="1326"/>
      <c r="BS77" s="1326"/>
      <c r="BT77" s="1326"/>
      <c r="BU77" s="1326"/>
      <c r="BV77" s="1326"/>
      <c r="BW77" s="1326"/>
      <c r="BX77" s="1326">
        <v>31.3</v>
      </c>
      <c r="BY77" s="1326"/>
      <c r="BZ77" s="1326"/>
      <c r="CA77" s="1326"/>
      <c r="CB77" s="1326"/>
      <c r="CC77" s="1326"/>
      <c r="CD77" s="1326"/>
      <c r="CE77" s="1326"/>
      <c r="CF77" s="1326">
        <v>25.3</v>
      </c>
      <c r="CG77" s="1326"/>
      <c r="CH77" s="1326"/>
      <c r="CI77" s="1326"/>
      <c r="CJ77" s="1326"/>
      <c r="CK77" s="1326"/>
      <c r="CL77" s="1326"/>
      <c r="CM77" s="1326"/>
      <c r="CN77" s="1326">
        <v>25.5</v>
      </c>
      <c r="CO77" s="1326"/>
      <c r="CP77" s="1326"/>
      <c r="CQ77" s="1326"/>
      <c r="CR77" s="1326"/>
      <c r="CS77" s="1326"/>
      <c r="CT77" s="1326"/>
      <c r="CU77" s="1326"/>
      <c r="CV77" s="1326">
        <v>25.1</v>
      </c>
      <c r="CW77" s="1326"/>
      <c r="CX77" s="1326"/>
      <c r="CY77" s="1326"/>
      <c r="CZ77" s="1326"/>
      <c r="DA77" s="1326"/>
      <c r="DB77" s="1326"/>
      <c r="DC77" s="1326"/>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619</v>
      </c>
      <c r="BC79" s="1328"/>
      <c r="BD79" s="1328"/>
      <c r="BE79" s="1328"/>
      <c r="BF79" s="1328"/>
      <c r="BG79" s="1328"/>
      <c r="BH79" s="1328"/>
      <c r="BI79" s="1328"/>
      <c r="BJ79" s="1328"/>
      <c r="BK79" s="1328"/>
      <c r="BL79" s="1328"/>
      <c r="BM79" s="1328"/>
      <c r="BN79" s="1328"/>
      <c r="BO79" s="1328"/>
      <c r="BP79" s="1326">
        <v>7.5</v>
      </c>
      <c r="BQ79" s="1326"/>
      <c r="BR79" s="1326"/>
      <c r="BS79" s="1326"/>
      <c r="BT79" s="1326"/>
      <c r="BU79" s="1326"/>
      <c r="BV79" s="1326"/>
      <c r="BW79" s="1326"/>
      <c r="BX79" s="1326">
        <v>7.2</v>
      </c>
      <c r="BY79" s="1326"/>
      <c r="BZ79" s="1326"/>
      <c r="CA79" s="1326"/>
      <c r="CB79" s="1326"/>
      <c r="CC79" s="1326"/>
      <c r="CD79" s="1326"/>
      <c r="CE79" s="1326"/>
      <c r="CF79" s="1326">
        <v>6.9</v>
      </c>
      <c r="CG79" s="1326"/>
      <c r="CH79" s="1326"/>
      <c r="CI79" s="1326"/>
      <c r="CJ79" s="1326"/>
      <c r="CK79" s="1326"/>
      <c r="CL79" s="1326"/>
      <c r="CM79" s="1326"/>
      <c r="CN79" s="1326">
        <v>6.6</v>
      </c>
      <c r="CO79" s="1326"/>
      <c r="CP79" s="1326"/>
      <c r="CQ79" s="1326"/>
      <c r="CR79" s="1326"/>
      <c r="CS79" s="1326"/>
      <c r="CT79" s="1326"/>
      <c r="CU79" s="1326"/>
      <c r="CV79" s="1326">
        <v>6.4</v>
      </c>
      <c r="CW79" s="1326"/>
      <c r="CX79" s="1326"/>
      <c r="CY79" s="1326"/>
      <c r="CZ79" s="1326"/>
      <c r="DA79" s="1326"/>
      <c r="DB79" s="1326"/>
      <c r="DC79" s="1326"/>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xkKm48AB3Spsmv5V/yWzq2a9IIjDfFy+acb6gYd1Gm+7EdtmLjKBIFBiZJuEDn8+2+0Uc0TFuAVvgSfHJee3Q==" saltValue="9Cx7nL3H/XH+xxOe/NxH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Z1HDLnudYOSpYLY23zLO6k5dCBbpTa4RbI1N+lrIi4s21RBuOZojBqpHglEPfTgHQiK+BhaVsKFsN113x4WBAQ==" saltValue="t6hX3NAF6T6Xrlzzg0I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pCKRu9ybY3K4RSdddgLO7bpaCXA5YXAwMkjGUYDd4nzzawNzz8LkrOTwtxl40/BYkLF87zF7ZWjOMYTOWnEhRg==" saltValue="V22HPhSHFiEvq4/JBmne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198413</v>
      </c>
      <c r="E3" s="162"/>
      <c r="F3" s="163">
        <v>57295</v>
      </c>
      <c r="G3" s="164"/>
      <c r="H3" s="165"/>
    </row>
    <row r="4" spans="1:8" x14ac:dyDescent="0.15">
      <c r="A4" s="166"/>
      <c r="B4" s="167"/>
      <c r="C4" s="168"/>
      <c r="D4" s="169">
        <v>48755</v>
      </c>
      <c r="E4" s="170"/>
      <c r="F4" s="171">
        <v>32771</v>
      </c>
      <c r="G4" s="172"/>
      <c r="H4" s="173"/>
    </row>
    <row r="5" spans="1:8" x14ac:dyDescent="0.15">
      <c r="A5" s="154" t="s">
        <v>555</v>
      </c>
      <c r="B5" s="159"/>
      <c r="C5" s="160"/>
      <c r="D5" s="161">
        <v>184956</v>
      </c>
      <c r="E5" s="162"/>
      <c r="F5" s="163">
        <v>54110</v>
      </c>
      <c r="G5" s="164"/>
      <c r="H5" s="165"/>
    </row>
    <row r="6" spans="1:8" x14ac:dyDescent="0.15">
      <c r="A6" s="166"/>
      <c r="B6" s="167"/>
      <c r="C6" s="168"/>
      <c r="D6" s="169">
        <v>62844</v>
      </c>
      <c r="E6" s="170"/>
      <c r="F6" s="171">
        <v>30620</v>
      </c>
      <c r="G6" s="172"/>
      <c r="H6" s="173"/>
    </row>
    <row r="7" spans="1:8" x14ac:dyDescent="0.15">
      <c r="A7" s="154" t="s">
        <v>556</v>
      </c>
      <c r="B7" s="159"/>
      <c r="C7" s="160"/>
      <c r="D7" s="161">
        <v>204240</v>
      </c>
      <c r="E7" s="162"/>
      <c r="F7" s="163">
        <v>54684</v>
      </c>
      <c r="G7" s="164"/>
      <c r="H7" s="165"/>
    </row>
    <row r="8" spans="1:8" x14ac:dyDescent="0.15">
      <c r="A8" s="166"/>
      <c r="B8" s="167"/>
      <c r="C8" s="168"/>
      <c r="D8" s="169">
        <v>47044</v>
      </c>
      <c r="E8" s="170"/>
      <c r="F8" s="171">
        <v>32829</v>
      </c>
      <c r="G8" s="172"/>
      <c r="H8" s="173"/>
    </row>
    <row r="9" spans="1:8" x14ac:dyDescent="0.15">
      <c r="A9" s="154" t="s">
        <v>557</v>
      </c>
      <c r="B9" s="159"/>
      <c r="C9" s="160"/>
      <c r="D9" s="161">
        <v>119148</v>
      </c>
      <c r="E9" s="162"/>
      <c r="F9" s="163">
        <v>62383</v>
      </c>
      <c r="G9" s="164"/>
      <c r="H9" s="165"/>
    </row>
    <row r="10" spans="1:8" x14ac:dyDescent="0.15">
      <c r="A10" s="166"/>
      <c r="B10" s="167"/>
      <c r="C10" s="168"/>
      <c r="D10" s="169">
        <v>37594</v>
      </c>
      <c r="E10" s="170"/>
      <c r="F10" s="171">
        <v>35325</v>
      </c>
      <c r="G10" s="172"/>
      <c r="H10" s="173"/>
    </row>
    <row r="11" spans="1:8" x14ac:dyDescent="0.15">
      <c r="A11" s="154" t="s">
        <v>558</v>
      </c>
      <c r="B11" s="159"/>
      <c r="C11" s="160"/>
      <c r="D11" s="161">
        <v>219296</v>
      </c>
      <c r="E11" s="162"/>
      <c r="F11" s="163">
        <v>63812</v>
      </c>
      <c r="G11" s="164"/>
      <c r="H11" s="165"/>
    </row>
    <row r="12" spans="1:8" x14ac:dyDescent="0.15">
      <c r="A12" s="166"/>
      <c r="B12" s="167"/>
      <c r="C12" s="174"/>
      <c r="D12" s="169">
        <v>33434</v>
      </c>
      <c r="E12" s="170"/>
      <c r="F12" s="171">
        <v>33848</v>
      </c>
      <c r="G12" s="172"/>
      <c r="H12" s="173"/>
    </row>
    <row r="13" spans="1:8" x14ac:dyDescent="0.15">
      <c r="A13" s="154"/>
      <c r="B13" s="159"/>
      <c r="C13" s="175"/>
      <c r="D13" s="176">
        <v>185211</v>
      </c>
      <c r="E13" s="177"/>
      <c r="F13" s="178">
        <v>58457</v>
      </c>
      <c r="G13" s="179"/>
      <c r="H13" s="165"/>
    </row>
    <row r="14" spans="1:8" x14ac:dyDescent="0.15">
      <c r="A14" s="166"/>
      <c r="B14" s="167"/>
      <c r="C14" s="168"/>
      <c r="D14" s="169">
        <v>45934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8.1300000000000008</v>
      </c>
      <c r="C19" s="180">
        <f>ROUND(VALUE(SUBSTITUTE(実質収支比率等に係る経年分析!G$48,"▲","-")),2)</f>
        <v>17.41</v>
      </c>
      <c r="D19" s="180">
        <f>ROUND(VALUE(SUBSTITUTE(実質収支比率等に係る経年分析!H$48,"▲","-")),2)</f>
        <v>8.0299999999999994</v>
      </c>
      <c r="E19" s="180">
        <f>ROUND(VALUE(SUBSTITUTE(実質収支比率等に係る経年分析!I$48,"▲","-")),2)</f>
        <v>7.26</v>
      </c>
      <c r="F19" s="180">
        <f>ROUND(VALUE(SUBSTITUTE(実質収支比率等に係る経年分析!J$48,"▲","-")),2)</f>
        <v>9.7899999999999991</v>
      </c>
    </row>
    <row r="20" spans="1:11" x14ac:dyDescent="0.15">
      <c r="A20" s="180" t="s">
        <v>55</v>
      </c>
      <c r="B20" s="180">
        <f>ROUND(VALUE(SUBSTITUTE(実質収支比率等に係る経年分析!F$47,"▲","-")),2)</f>
        <v>24.87</v>
      </c>
      <c r="C20" s="180">
        <f>ROUND(VALUE(SUBSTITUTE(実質収支比率等に係る経年分析!G$47,"▲","-")),2)</f>
        <v>22.78</v>
      </c>
      <c r="D20" s="180">
        <f>ROUND(VALUE(SUBSTITUTE(実質収支比率等に係る経年分析!H$47,"▲","-")),2)</f>
        <v>23.62</v>
      </c>
      <c r="E20" s="180">
        <f>ROUND(VALUE(SUBSTITUTE(実質収支比率等に係る経年分析!I$47,"▲","-")),2)</f>
        <v>21.07</v>
      </c>
      <c r="F20" s="180">
        <f>ROUND(VALUE(SUBSTITUTE(実質収支比率等に係る経年分析!J$47,"▲","-")),2)</f>
        <v>18.39</v>
      </c>
    </row>
    <row r="21" spans="1:11" x14ac:dyDescent="0.15">
      <c r="A21" s="180" t="s">
        <v>56</v>
      </c>
      <c r="B21" s="180">
        <f>IF(ISNUMBER(VALUE(SUBSTITUTE(実質収支比率等に係る経年分析!F$49,"▲","-"))),ROUND(VALUE(SUBSTITUTE(実質収支比率等に係る経年分析!F$49,"▲","-")),2),NA())</f>
        <v>3.49</v>
      </c>
      <c r="C21" s="180">
        <f>IF(ISNUMBER(VALUE(SUBSTITUTE(実質収支比率等に係る経年分析!G$49,"▲","-"))),ROUND(VALUE(SUBSTITUTE(実質収支比率等に係る経年分析!G$49,"▲","-")),2),NA())</f>
        <v>6.18</v>
      </c>
      <c r="D21" s="180">
        <f>IF(ISNUMBER(VALUE(SUBSTITUTE(実質収支比率等に係る経年分析!H$49,"▲","-"))),ROUND(VALUE(SUBSTITUTE(実質収支比率等に係る経年分析!H$49,"▲","-")),2),NA())</f>
        <v>-8.6300000000000008</v>
      </c>
      <c r="E21" s="180">
        <f>IF(ISNUMBER(VALUE(SUBSTITUTE(実質収支比率等に係る経年分析!I$49,"▲","-"))),ROUND(VALUE(SUBSTITUTE(実質収支比率等に係る経年分析!I$49,"▲","-")),2),NA())</f>
        <v>-3.37</v>
      </c>
      <c r="F21" s="180">
        <f>IF(ISNUMBER(VALUE(SUBSTITUTE(実質収支比率等に係る経年分析!J$49,"▲","-"))),ROUND(VALUE(SUBSTITUTE(実質収支比率等に係る経年分析!J$49,"▲","-")),2),NA())</f>
        <v>0.52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育英資金貸付特別会計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6.22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2.36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4.8499999999999996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6.04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6.36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9.76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11.18</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3032</v>
      </c>
      <c r="E42" s="182"/>
      <c r="F42" s="182"/>
      <c r="G42" s="182">
        <f>'実質公債費比率（分子）の構造'!L$52</f>
        <v>2843</v>
      </c>
      <c r="H42" s="182"/>
      <c r="I42" s="182"/>
      <c r="J42" s="182">
        <f>'実質公債費比率（分子）の構造'!M$52</f>
        <v>2909</v>
      </c>
      <c r="K42" s="182"/>
      <c r="L42" s="182"/>
      <c r="M42" s="182">
        <f>'実質公債費比率（分子）の構造'!N$52</f>
        <v>2896</v>
      </c>
      <c r="N42" s="182"/>
      <c r="O42" s="182"/>
      <c r="P42" s="182">
        <f>'実質公債費比率（分子）の構造'!O$52</f>
        <v>2830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165</v>
      </c>
      <c r="C44" s="182"/>
      <c r="D44" s="182"/>
      <c r="E44" s="182">
        <f>'実質公債費比率（分子）の構造'!L$50</f>
        <v>170</v>
      </c>
      <c r="F44" s="182"/>
      <c r="G44" s="182"/>
      <c r="H44" s="182">
        <f>'実質公債費比率（分子）の構造'!M$50</f>
        <v>126</v>
      </c>
      <c r="I44" s="182"/>
      <c r="J44" s="182"/>
      <c r="K44" s="182">
        <f>'実質公債費比率（分子）の構造'!N$50</f>
        <v>85</v>
      </c>
      <c r="L44" s="182"/>
      <c r="M44" s="182"/>
      <c r="N44" s="182">
        <f>'実質公債費比率（分子）の構造'!O$50</f>
        <v>82</v>
      </c>
      <c r="O44" s="182"/>
      <c r="P44" s="182"/>
    </row>
    <row r="45" spans="1:16" x14ac:dyDescent="0.15">
      <c r="A45" s="182" t="s">
        <v>66</v>
      </c>
      <c r="B45" s="182">
        <f>'実質公債費比率（分子）の構造'!K$49</f>
        <v>58</v>
      </c>
      <c r="C45" s="182"/>
      <c r="D45" s="182"/>
      <c r="E45" s="182">
        <f>'実質公債費比率（分子）の構造'!L$49</f>
        <v>54</v>
      </c>
      <c r="F45" s="182"/>
      <c r="G45" s="182"/>
      <c r="H45" s="182">
        <f>'実質公債費比率（分子）の構造'!M$49</f>
        <v>47</v>
      </c>
      <c r="I45" s="182"/>
      <c r="J45" s="182"/>
      <c r="K45" s="182">
        <f>'実質公債費比率（分子）の構造'!N$49</f>
        <v>47</v>
      </c>
      <c r="L45" s="182"/>
      <c r="M45" s="182"/>
      <c r="N45" s="182">
        <f>'実質公債費比率（分子）の構造'!O$49</f>
        <v>44</v>
      </c>
      <c r="O45" s="182"/>
      <c r="P45" s="182"/>
    </row>
    <row r="46" spans="1:16" x14ac:dyDescent="0.15">
      <c r="A46" s="182" t="s">
        <v>67</v>
      </c>
      <c r="B46" s="182">
        <f>'実質公債費比率（分子）の構造'!K$48</f>
        <v>1017</v>
      </c>
      <c r="C46" s="182"/>
      <c r="D46" s="182"/>
      <c r="E46" s="182">
        <f>'実質公債費比率（分子）の構造'!L$48</f>
        <v>957</v>
      </c>
      <c r="F46" s="182"/>
      <c r="G46" s="182"/>
      <c r="H46" s="182">
        <f>'実質公債費比率（分子）の構造'!M$48</f>
        <v>1018</v>
      </c>
      <c r="I46" s="182"/>
      <c r="J46" s="182"/>
      <c r="K46" s="182">
        <f>'実質公債費比率（分子）の構造'!N$48</f>
        <v>1156</v>
      </c>
      <c r="L46" s="182"/>
      <c r="M46" s="182"/>
      <c r="N46" s="182">
        <f>'実質公債費比率（分子）の構造'!O$48</f>
        <v>1034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2938</v>
      </c>
      <c r="C49" s="182"/>
      <c r="D49" s="182"/>
      <c r="E49" s="182">
        <f>'実質公債費比率（分子）の構造'!L$45</f>
        <v>3023</v>
      </c>
      <c r="F49" s="182"/>
      <c r="G49" s="182"/>
      <c r="H49" s="182">
        <f>'実質公債費比率（分子）の構造'!M$45</f>
        <v>3084</v>
      </c>
      <c r="I49" s="182"/>
      <c r="J49" s="182"/>
      <c r="K49" s="182">
        <f>'実質公債費比率（分子）の構造'!N$45</f>
        <v>3161</v>
      </c>
      <c r="L49" s="182"/>
      <c r="M49" s="182"/>
      <c r="N49" s="182">
        <f>'実質公債費比率（分子）の構造'!O$45</f>
        <v>3072</v>
      </c>
      <c r="O49" s="182"/>
      <c r="P49" s="182"/>
    </row>
    <row r="50" spans="1:16" x14ac:dyDescent="0.15">
      <c r="A50" s="182" t="s">
        <v>71</v>
      </c>
      <c r="B50" s="182" t="e">
        <f>NA()</f>
        <v>#N/A</v>
      </c>
      <c r="C50" s="182">
        <f>IF(ISNUMBER('実質公債費比率（分子）の構造'!K$53),'実質公債費比率（分子）の構造'!K$53,NA())</f>
        <v>1146</v>
      </c>
      <c r="D50" s="182" t="e">
        <f>NA()</f>
        <v>#N/A</v>
      </c>
      <c r="E50" s="182" t="e">
        <f>NA()</f>
        <v>#N/A</v>
      </c>
      <c r="F50" s="182">
        <f>IF(ISNUMBER('実質公債費比率（分子）の構造'!L$53),'実質公債費比率（分子）の構造'!L$53,NA())</f>
        <v>1361</v>
      </c>
      <c r="G50" s="182" t="e">
        <f>NA()</f>
        <v>#N/A</v>
      </c>
      <c r="H50" s="182" t="e">
        <f>NA()</f>
        <v>#N/A</v>
      </c>
      <c r="I50" s="182">
        <f>IF(ISNUMBER('実質公債費比率（分子）の構造'!M$53),'実質公債費比率（分子）の構造'!M$53,NA())</f>
        <v>1366</v>
      </c>
      <c r="J50" s="182" t="e">
        <f>NA()</f>
        <v>#N/A</v>
      </c>
      <c r="K50" s="182" t="e">
        <f>NA()</f>
        <v>#N/A</v>
      </c>
      <c r="L50" s="182">
        <f>IF(ISNUMBER('実質公債費比率（分子）の構造'!N$53),'実質公債費比率（分子）の構造'!N$53,NA())</f>
        <v>1553</v>
      </c>
      <c r="M50" s="182" t="e">
        <f>NA()</f>
        <v>#N/A</v>
      </c>
      <c r="N50" s="182" t="e">
        <f>NA()</f>
        <v>#N/A</v>
      </c>
      <c r="O50" s="182">
        <f>IF(ISNUMBER('実質公債費比率（分子）の構造'!O$53),'実質公債費比率（分子）の構造'!O$53,NA())</f>
        <v>1402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31129</v>
      </c>
      <c r="E56" s="181"/>
      <c r="F56" s="181"/>
      <c r="G56" s="181">
        <f>'将来負担比率（分子）の構造'!J$52</f>
        <v>30076</v>
      </c>
      <c r="H56" s="181"/>
      <c r="I56" s="181"/>
      <c r="J56" s="181">
        <f>'将来負担比率（分子）の構造'!K$52</f>
        <v>30104</v>
      </c>
      <c r="K56" s="181"/>
      <c r="L56" s="181"/>
      <c r="M56" s="181">
        <f>'将来負担比率（分子）の構造'!L$52</f>
        <v>28722</v>
      </c>
      <c r="N56" s="181"/>
      <c r="O56" s="181"/>
      <c r="P56" s="181">
        <f>'将来負担比率（分子）の構造'!M$52</f>
        <v>27712</v>
      </c>
    </row>
    <row r="57" spans="1:16" x14ac:dyDescent="0.15">
      <c r="A57" s="181" t="s">
        <v>42</v>
      </c>
      <c r="B57" s="181"/>
      <c r="C57" s="181"/>
      <c r="D57" s="181">
        <f>'将来負担比率（分子）の構造'!I$51</f>
        <v>1329</v>
      </c>
      <c r="E57" s="181"/>
      <c r="F57" s="181"/>
      <c r="G57" s="181">
        <f>'将来負担比率（分子）の構造'!J$51</f>
        <v>1592</v>
      </c>
      <c r="H57" s="181"/>
      <c r="I57" s="181"/>
      <c r="J57" s="181">
        <f>'将来負担比率（分子）の構造'!K$51</f>
        <v>1536</v>
      </c>
      <c r="K57" s="181"/>
      <c r="L57" s="181"/>
      <c r="M57" s="181">
        <f>'将来負担比率（分子）の構造'!L$51</f>
        <v>1456</v>
      </c>
      <c r="N57" s="181"/>
      <c r="O57" s="181"/>
      <c r="P57" s="181">
        <f>'将来負担比率（分子）の構造'!M$51</f>
        <v>1463</v>
      </c>
    </row>
    <row r="58" spans="1:16" x14ac:dyDescent="0.15">
      <c r="A58" s="181" t="s">
        <v>41</v>
      </c>
      <c r="B58" s="181"/>
      <c r="C58" s="181"/>
      <c r="D58" s="181">
        <f>'将来負担比率（分子）の構造'!I$50</f>
        <v>25203</v>
      </c>
      <c r="E58" s="181"/>
      <c r="F58" s="181"/>
      <c r="G58" s="181">
        <f>'将来負担比率（分子）の構造'!J$50</f>
        <v>25697</v>
      </c>
      <c r="H58" s="181"/>
      <c r="I58" s="181"/>
      <c r="J58" s="181">
        <f>'将来負担比率（分子）の構造'!K$50</f>
        <v>25617</v>
      </c>
      <c r="K58" s="181"/>
      <c r="L58" s="181"/>
      <c r="M58" s="181">
        <f>'将来負担比率（分子）の構造'!L$50</f>
        <v>24830</v>
      </c>
      <c r="N58" s="181"/>
      <c r="O58" s="181"/>
      <c r="P58" s="181">
        <f>'将来負担比率（分子）の構造'!M$50</f>
        <v>23632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4154</v>
      </c>
      <c r="C62" s="181"/>
      <c r="D62" s="181"/>
      <c r="E62" s="181">
        <f>'将来負担比率（分子）の構造'!J$45</f>
        <v>4062</v>
      </c>
      <c r="F62" s="181"/>
      <c r="G62" s="181"/>
      <c r="H62" s="181">
        <f>'将来負担比率（分子）の構造'!K$45</f>
        <v>3848</v>
      </c>
      <c r="I62" s="181"/>
      <c r="J62" s="181"/>
      <c r="K62" s="181">
        <f>'将来負担比率（分子）の構造'!L$45</f>
        <v>3858</v>
      </c>
      <c r="L62" s="181"/>
      <c r="M62" s="181"/>
      <c r="N62" s="181">
        <f>'将来負担比率（分子）の構造'!M$45</f>
        <v>4007</v>
      </c>
      <c r="O62" s="181"/>
      <c r="P62" s="181"/>
    </row>
    <row r="63" spans="1:16" x14ac:dyDescent="0.15">
      <c r="A63" s="181" t="s">
        <v>34</v>
      </c>
      <c r="B63" s="181">
        <f>'将来負担比率（分子）の構造'!I$44</f>
        <v>190</v>
      </c>
      <c r="C63" s="181"/>
      <c r="D63" s="181"/>
      <c r="E63" s="181">
        <f>'将来負担比率（分子）の構造'!J$44</f>
        <v>138</v>
      </c>
      <c r="F63" s="181"/>
      <c r="G63" s="181"/>
      <c r="H63" s="181">
        <f>'将来負担比率（分子）の構造'!K$44</f>
        <v>94</v>
      </c>
      <c r="I63" s="181"/>
      <c r="J63" s="181"/>
      <c r="K63" s="181">
        <f>'将来負担比率（分子）の構造'!L$44</f>
        <v>59</v>
      </c>
      <c r="L63" s="181"/>
      <c r="M63" s="181"/>
      <c r="N63" s="181">
        <f>'将来負担比率（分子）の構造'!M$44</f>
        <v>25</v>
      </c>
      <c r="O63" s="181"/>
      <c r="P63" s="181"/>
    </row>
    <row r="64" spans="1:16" x14ac:dyDescent="0.15">
      <c r="A64" s="181" t="s">
        <v>33</v>
      </c>
      <c r="B64" s="181">
        <f>'将来負担比率（分子）の構造'!I$43</f>
        <v>11685</v>
      </c>
      <c r="C64" s="181"/>
      <c r="D64" s="181"/>
      <c r="E64" s="181">
        <f>'将来負担比率（分子）の構造'!J$43</f>
        <v>10754</v>
      </c>
      <c r="F64" s="181"/>
      <c r="G64" s="181"/>
      <c r="H64" s="181">
        <f>'将来負担比率（分子）の構造'!K$43</f>
        <v>10138</v>
      </c>
      <c r="I64" s="181"/>
      <c r="J64" s="181"/>
      <c r="K64" s="181">
        <f>'将来負担比率（分子）の構造'!L$43</f>
        <v>10084</v>
      </c>
      <c r="L64" s="181"/>
      <c r="M64" s="181"/>
      <c r="N64" s="181">
        <f>'将来負担比率（分子）の構造'!M$43</f>
        <v>9716</v>
      </c>
      <c r="O64" s="181"/>
      <c r="P64" s="181"/>
    </row>
    <row r="65" spans="1:16" x14ac:dyDescent="0.15">
      <c r="A65" s="181" t="s">
        <v>32</v>
      </c>
      <c r="B65" s="181">
        <f>'将来負担比率（分子）の構造'!I$42</f>
        <v>623</v>
      </c>
      <c r="C65" s="181"/>
      <c r="D65" s="181"/>
      <c r="E65" s="181">
        <f>'将来負担比率（分子）の構造'!J$42</f>
        <v>459</v>
      </c>
      <c r="F65" s="181"/>
      <c r="G65" s="181"/>
      <c r="H65" s="181">
        <f>'将来負担比率（分子）の構造'!K$42</f>
        <v>342</v>
      </c>
      <c r="I65" s="181"/>
      <c r="J65" s="181"/>
      <c r="K65" s="181">
        <f>'将来負担比率（分子）の構造'!L$42</f>
        <v>261</v>
      </c>
      <c r="L65" s="181"/>
      <c r="M65" s="181"/>
      <c r="N65" s="181">
        <f>'将来負担比率（分子）の構造'!M$42</f>
        <v>182</v>
      </c>
      <c r="O65" s="181"/>
      <c r="P65" s="181"/>
    </row>
    <row r="66" spans="1:16" x14ac:dyDescent="0.15">
      <c r="A66" s="181" t="s">
        <v>31</v>
      </c>
      <c r="B66" s="181">
        <f>'将来負担比率（分子）の構造'!I$41</f>
        <v>30884</v>
      </c>
      <c r="C66" s="181"/>
      <c r="D66" s="181"/>
      <c r="E66" s="181">
        <f>'将来負担比率（分子）の構造'!J$41</f>
        <v>30008</v>
      </c>
      <c r="F66" s="181"/>
      <c r="G66" s="181"/>
      <c r="H66" s="181">
        <f>'将来負担比率（分子）の構造'!K$41</f>
        <v>29189</v>
      </c>
      <c r="I66" s="181"/>
      <c r="J66" s="181"/>
      <c r="K66" s="181">
        <f>'将来負担比率（分子）の構造'!L$41</f>
        <v>28380</v>
      </c>
      <c r="L66" s="181"/>
      <c r="M66" s="181"/>
      <c r="N66" s="181">
        <f>'将来負担比率（分子）の構造'!M$41</f>
        <v>27828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4261</v>
      </c>
      <c r="C72" s="185">
        <f>基金残高に係る経年分析!G55</f>
        <v>3795</v>
      </c>
      <c r="D72" s="185">
        <f>基金残高に係る経年分析!H55</f>
        <v>3392</v>
      </c>
    </row>
    <row r="73" spans="1:16" x14ac:dyDescent="0.15">
      <c r="A73" s="184" t="s">
        <v>78</v>
      </c>
      <c r="B73" s="185">
        <f>基金残高に係る経年分析!F56</f>
        <v>3465</v>
      </c>
      <c r="C73" s="185">
        <f>基金残高に係る経年分析!G56</f>
        <v>3429</v>
      </c>
      <c r="D73" s="185">
        <f>基金残高に係る経年分析!H56</f>
        <v>3373</v>
      </c>
    </row>
    <row r="74" spans="1:16" x14ac:dyDescent="0.15">
      <c r="A74" s="184" t="s">
        <v>79</v>
      </c>
      <c r="B74" s="185">
        <f>基金残高に係る経年分析!F57</f>
        <v>25089</v>
      </c>
      <c r="C74" s="185">
        <f>基金残高に係る経年分析!G57</f>
        <v>21263</v>
      </c>
      <c r="D74" s="185">
        <f>基金残高に係る経年分析!H57</f>
        <v>19809</v>
      </c>
    </row>
  </sheetData>
  <sheetProtection algorithmName="SHA-512" hashValue="7Ao624alJaP+PSC2/oMK/RfSVv/ABDYi3BM985ArE9LDyNxbU41G2XksD9U2px8digLb4IZNxPXkoLjT+9juXQ==" saltValue="LAZSHp+zooudwBGmGFRa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9620384</v>
      </c>
      <c r="S5" s="675"/>
      <c r="T5" s="675"/>
      <c r="U5" s="675"/>
      <c r="V5" s="675"/>
      <c r="W5" s="675"/>
      <c r="X5" s="675"/>
      <c r="Y5" s="676"/>
      <c r="Z5" s="677">
        <v>13.6</v>
      </c>
      <c r="AA5" s="677"/>
      <c r="AB5" s="677"/>
      <c r="AC5" s="677"/>
      <c r="AD5" s="678">
        <v>9620310</v>
      </c>
      <c r="AE5" s="678"/>
      <c r="AF5" s="678"/>
      <c r="AG5" s="678"/>
      <c r="AH5" s="678"/>
      <c r="AI5" s="678"/>
      <c r="AJ5" s="678"/>
      <c r="AK5" s="678"/>
      <c r="AL5" s="679">
        <v>57.6</v>
      </c>
      <c r="AM5" s="680"/>
      <c r="AN5" s="680"/>
      <c r="AO5" s="681"/>
      <c r="AP5" s="671" t="s">
        <v>229</v>
      </c>
      <c r="AQ5" s="672"/>
      <c r="AR5" s="672"/>
      <c r="AS5" s="672"/>
      <c r="AT5" s="672"/>
      <c r="AU5" s="672"/>
      <c r="AV5" s="672"/>
      <c r="AW5" s="672"/>
      <c r="AX5" s="672"/>
      <c r="AY5" s="672"/>
      <c r="AZ5" s="672"/>
      <c r="BA5" s="672"/>
      <c r="BB5" s="672"/>
      <c r="BC5" s="672"/>
      <c r="BD5" s="672"/>
      <c r="BE5" s="672"/>
      <c r="BF5" s="673"/>
      <c r="BG5" s="685">
        <v>9620310</v>
      </c>
      <c r="BH5" s="686"/>
      <c r="BI5" s="686"/>
      <c r="BJ5" s="686"/>
      <c r="BK5" s="686"/>
      <c r="BL5" s="686"/>
      <c r="BM5" s="686"/>
      <c r="BN5" s="687"/>
      <c r="BO5" s="688">
        <v>100</v>
      </c>
      <c r="BP5" s="688"/>
      <c r="BQ5" s="688"/>
      <c r="BR5" s="688"/>
      <c r="BS5" s="689">
        <v>18184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402769</v>
      </c>
      <c r="S6" s="686"/>
      <c r="T6" s="686"/>
      <c r="U6" s="686"/>
      <c r="V6" s="686"/>
      <c r="W6" s="686"/>
      <c r="X6" s="686"/>
      <c r="Y6" s="687"/>
      <c r="Z6" s="688">
        <v>0.6</v>
      </c>
      <c r="AA6" s="688"/>
      <c r="AB6" s="688"/>
      <c r="AC6" s="688"/>
      <c r="AD6" s="689">
        <v>402769</v>
      </c>
      <c r="AE6" s="689"/>
      <c r="AF6" s="689"/>
      <c r="AG6" s="689"/>
      <c r="AH6" s="689"/>
      <c r="AI6" s="689"/>
      <c r="AJ6" s="689"/>
      <c r="AK6" s="689"/>
      <c r="AL6" s="690">
        <v>2.4</v>
      </c>
      <c r="AM6" s="691"/>
      <c r="AN6" s="691"/>
      <c r="AO6" s="692"/>
      <c r="AP6" s="682" t="s">
        <v>234</v>
      </c>
      <c r="AQ6" s="683"/>
      <c r="AR6" s="683"/>
      <c r="AS6" s="683"/>
      <c r="AT6" s="683"/>
      <c r="AU6" s="683"/>
      <c r="AV6" s="683"/>
      <c r="AW6" s="683"/>
      <c r="AX6" s="683"/>
      <c r="AY6" s="683"/>
      <c r="AZ6" s="683"/>
      <c r="BA6" s="683"/>
      <c r="BB6" s="683"/>
      <c r="BC6" s="683"/>
      <c r="BD6" s="683"/>
      <c r="BE6" s="683"/>
      <c r="BF6" s="684"/>
      <c r="BG6" s="685">
        <v>9620310</v>
      </c>
      <c r="BH6" s="686"/>
      <c r="BI6" s="686"/>
      <c r="BJ6" s="686"/>
      <c r="BK6" s="686"/>
      <c r="BL6" s="686"/>
      <c r="BM6" s="686"/>
      <c r="BN6" s="687"/>
      <c r="BO6" s="688">
        <v>100</v>
      </c>
      <c r="BP6" s="688"/>
      <c r="BQ6" s="688"/>
      <c r="BR6" s="688"/>
      <c r="BS6" s="689">
        <v>18184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234899</v>
      </c>
      <c r="CS6" s="686"/>
      <c r="CT6" s="686"/>
      <c r="CU6" s="686"/>
      <c r="CV6" s="686"/>
      <c r="CW6" s="686"/>
      <c r="CX6" s="686"/>
      <c r="CY6" s="687"/>
      <c r="CZ6" s="679">
        <v>0.4</v>
      </c>
      <c r="DA6" s="680"/>
      <c r="DB6" s="680"/>
      <c r="DC6" s="699"/>
      <c r="DD6" s="694">
        <v>4356</v>
      </c>
      <c r="DE6" s="686"/>
      <c r="DF6" s="686"/>
      <c r="DG6" s="686"/>
      <c r="DH6" s="686"/>
      <c r="DI6" s="686"/>
      <c r="DJ6" s="686"/>
      <c r="DK6" s="686"/>
      <c r="DL6" s="686"/>
      <c r="DM6" s="686"/>
      <c r="DN6" s="686"/>
      <c r="DO6" s="686"/>
      <c r="DP6" s="687"/>
      <c r="DQ6" s="694">
        <v>234609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6882</v>
      </c>
      <c r="S7" s="686"/>
      <c r="T7" s="686"/>
      <c r="U7" s="686"/>
      <c r="V7" s="686"/>
      <c r="W7" s="686"/>
      <c r="X7" s="686"/>
      <c r="Y7" s="687"/>
      <c r="Z7" s="688">
        <v>0</v>
      </c>
      <c r="AA7" s="688"/>
      <c r="AB7" s="688"/>
      <c r="AC7" s="688"/>
      <c r="AD7" s="689">
        <v>6882</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3739755</v>
      </c>
      <c r="BH7" s="686"/>
      <c r="BI7" s="686"/>
      <c r="BJ7" s="686"/>
      <c r="BK7" s="686"/>
      <c r="BL7" s="686"/>
      <c r="BM7" s="686"/>
      <c r="BN7" s="687"/>
      <c r="BO7" s="688">
        <v>38.9</v>
      </c>
      <c r="BP7" s="688"/>
      <c r="BQ7" s="688"/>
      <c r="BR7" s="688"/>
      <c r="BS7" s="689">
        <v>18184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17305634</v>
      </c>
      <c r="CS7" s="686"/>
      <c r="CT7" s="686"/>
      <c r="CU7" s="686"/>
      <c r="CV7" s="686"/>
      <c r="CW7" s="686"/>
      <c r="CX7" s="686"/>
      <c r="CY7" s="687"/>
      <c r="CZ7" s="688">
        <v>27</v>
      </c>
      <c r="DA7" s="688"/>
      <c r="DB7" s="688"/>
      <c r="DC7" s="688"/>
      <c r="DD7" s="694">
        <v>348024</v>
      </c>
      <c r="DE7" s="686"/>
      <c r="DF7" s="686"/>
      <c r="DG7" s="686"/>
      <c r="DH7" s="686"/>
      <c r="DI7" s="686"/>
      <c r="DJ7" s="686"/>
      <c r="DK7" s="686"/>
      <c r="DL7" s="686"/>
      <c r="DM7" s="686"/>
      <c r="DN7" s="686"/>
      <c r="DO7" s="686"/>
      <c r="DP7" s="687"/>
      <c r="DQ7" s="694">
        <v>4969750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23109</v>
      </c>
      <c r="S8" s="686"/>
      <c r="T8" s="686"/>
      <c r="U8" s="686"/>
      <c r="V8" s="686"/>
      <c r="W8" s="686"/>
      <c r="X8" s="686"/>
      <c r="Y8" s="687"/>
      <c r="Z8" s="688">
        <v>0</v>
      </c>
      <c r="AA8" s="688"/>
      <c r="AB8" s="688"/>
      <c r="AC8" s="688"/>
      <c r="AD8" s="689">
        <v>23109</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105414</v>
      </c>
      <c r="BH8" s="686"/>
      <c r="BI8" s="686"/>
      <c r="BJ8" s="686"/>
      <c r="BK8" s="686"/>
      <c r="BL8" s="686"/>
      <c r="BM8" s="686"/>
      <c r="BN8" s="687"/>
      <c r="BO8" s="688">
        <v>1.1000000000000001</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14463166</v>
      </c>
      <c r="CS8" s="686"/>
      <c r="CT8" s="686"/>
      <c r="CU8" s="686"/>
      <c r="CV8" s="686"/>
      <c r="CW8" s="686"/>
      <c r="CX8" s="686"/>
      <c r="CY8" s="687"/>
      <c r="CZ8" s="688">
        <v>22.6</v>
      </c>
      <c r="DA8" s="688"/>
      <c r="DB8" s="688"/>
      <c r="DC8" s="688"/>
      <c r="DD8" s="694">
        <v>4149235</v>
      </c>
      <c r="DE8" s="686"/>
      <c r="DF8" s="686"/>
      <c r="DG8" s="686"/>
      <c r="DH8" s="686"/>
      <c r="DI8" s="686"/>
      <c r="DJ8" s="686"/>
      <c r="DK8" s="686"/>
      <c r="DL8" s="686"/>
      <c r="DM8" s="686"/>
      <c r="DN8" s="686"/>
      <c r="DO8" s="686"/>
      <c r="DP8" s="687"/>
      <c r="DQ8" s="694">
        <v>5214615</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25814</v>
      </c>
      <c r="S9" s="686"/>
      <c r="T9" s="686"/>
      <c r="U9" s="686"/>
      <c r="V9" s="686"/>
      <c r="W9" s="686"/>
      <c r="X9" s="686"/>
      <c r="Y9" s="687"/>
      <c r="Z9" s="688">
        <v>0</v>
      </c>
      <c r="AA9" s="688"/>
      <c r="AB9" s="688"/>
      <c r="AC9" s="688"/>
      <c r="AD9" s="689">
        <v>25814</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3005408</v>
      </c>
      <c r="BH9" s="686"/>
      <c r="BI9" s="686"/>
      <c r="BJ9" s="686"/>
      <c r="BK9" s="686"/>
      <c r="BL9" s="686"/>
      <c r="BM9" s="686"/>
      <c r="BN9" s="687"/>
      <c r="BO9" s="688">
        <v>31.2</v>
      </c>
      <c r="BP9" s="688"/>
      <c r="BQ9" s="688"/>
      <c r="BR9" s="688"/>
      <c r="BS9" s="694" t="s">
        <v>147</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3502472</v>
      </c>
      <c r="CS9" s="686"/>
      <c r="CT9" s="686"/>
      <c r="CU9" s="686"/>
      <c r="CV9" s="686"/>
      <c r="CW9" s="686"/>
      <c r="CX9" s="686"/>
      <c r="CY9" s="687"/>
      <c r="CZ9" s="688">
        <v>5.5</v>
      </c>
      <c r="DA9" s="688"/>
      <c r="DB9" s="688"/>
      <c r="DC9" s="688"/>
      <c r="DD9" s="694">
        <v>503837</v>
      </c>
      <c r="DE9" s="686"/>
      <c r="DF9" s="686"/>
      <c r="DG9" s="686"/>
      <c r="DH9" s="686"/>
      <c r="DI9" s="686"/>
      <c r="DJ9" s="686"/>
      <c r="DK9" s="686"/>
      <c r="DL9" s="686"/>
      <c r="DM9" s="686"/>
      <c r="DN9" s="686"/>
      <c r="DO9" s="686"/>
      <c r="DP9" s="687"/>
      <c r="DQ9" s="694">
        <v>2357798</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147</v>
      </c>
      <c r="S10" s="686"/>
      <c r="T10" s="686"/>
      <c r="U10" s="686"/>
      <c r="V10" s="686"/>
      <c r="W10" s="686"/>
      <c r="X10" s="686"/>
      <c r="Y10" s="687"/>
      <c r="Z10" s="688" t="s">
        <v>147</v>
      </c>
      <c r="AA10" s="688"/>
      <c r="AB10" s="688"/>
      <c r="AC10" s="688"/>
      <c r="AD10" s="689" t="s">
        <v>241</v>
      </c>
      <c r="AE10" s="689"/>
      <c r="AF10" s="689"/>
      <c r="AG10" s="689"/>
      <c r="AH10" s="689"/>
      <c r="AI10" s="689"/>
      <c r="AJ10" s="689"/>
      <c r="AK10" s="689"/>
      <c r="AL10" s="690" t="s">
        <v>147</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206062</v>
      </c>
      <c r="BH10" s="686"/>
      <c r="BI10" s="686"/>
      <c r="BJ10" s="686"/>
      <c r="BK10" s="686"/>
      <c r="BL10" s="686"/>
      <c r="BM10" s="686"/>
      <c r="BN10" s="687"/>
      <c r="BO10" s="688">
        <v>2.1</v>
      </c>
      <c r="BP10" s="688"/>
      <c r="BQ10" s="688"/>
      <c r="BR10" s="688"/>
      <c r="BS10" s="694" t="s">
        <v>241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83533</v>
      </c>
      <c r="CS10" s="686"/>
      <c r="CT10" s="686"/>
      <c r="CU10" s="686"/>
      <c r="CV10" s="686"/>
      <c r="CW10" s="686"/>
      <c r="CX10" s="686"/>
      <c r="CY10" s="687"/>
      <c r="CZ10" s="688">
        <v>0.1</v>
      </c>
      <c r="DA10" s="688"/>
      <c r="DB10" s="688"/>
      <c r="DC10" s="688"/>
      <c r="DD10" s="694" t="s">
        <v>147</v>
      </c>
      <c r="DE10" s="686"/>
      <c r="DF10" s="686"/>
      <c r="DG10" s="686"/>
      <c r="DH10" s="686"/>
      <c r="DI10" s="686"/>
      <c r="DJ10" s="686"/>
      <c r="DK10" s="686"/>
      <c r="DL10" s="686"/>
      <c r="DM10" s="686"/>
      <c r="DN10" s="686"/>
      <c r="DO10" s="686"/>
      <c r="DP10" s="687"/>
      <c r="DQ10" s="694">
        <v>53489</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1403615</v>
      </c>
      <c r="S11" s="686"/>
      <c r="T11" s="686"/>
      <c r="U11" s="686"/>
      <c r="V11" s="686"/>
      <c r="W11" s="686"/>
      <c r="X11" s="686"/>
      <c r="Y11" s="687"/>
      <c r="Z11" s="690">
        <v>2</v>
      </c>
      <c r="AA11" s="691"/>
      <c r="AB11" s="691"/>
      <c r="AC11" s="703"/>
      <c r="AD11" s="694">
        <v>1403615</v>
      </c>
      <c r="AE11" s="686"/>
      <c r="AF11" s="686"/>
      <c r="AG11" s="686"/>
      <c r="AH11" s="686"/>
      <c r="AI11" s="686"/>
      <c r="AJ11" s="686"/>
      <c r="AK11" s="687"/>
      <c r="AL11" s="690">
        <v>8.4</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422871</v>
      </c>
      <c r="BH11" s="686"/>
      <c r="BI11" s="686"/>
      <c r="BJ11" s="686"/>
      <c r="BK11" s="686"/>
      <c r="BL11" s="686"/>
      <c r="BM11" s="686"/>
      <c r="BN11" s="687"/>
      <c r="BO11" s="688">
        <v>4.4000000000000004</v>
      </c>
      <c r="BP11" s="688"/>
      <c r="BQ11" s="688"/>
      <c r="BR11" s="688"/>
      <c r="BS11" s="694">
        <v>18184</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9040034</v>
      </c>
      <c r="CS11" s="686"/>
      <c r="CT11" s="686"/>
      <c r="CU11" s="686"/>
      <c r="CV11" s="686"/>
      <c r="CW11" s="686"/>
      <c r="CX11" s="686"/>
      <c r="CY11" s="687"/>
      <c r="CZ11" s="688">
        <v>14.1</v>
      </c>
      <c r="DA11" s="688"/>
      <c r="DB11" s="688"/>
      <c r="DC11" s="688"/>
      <c r="DD11" s="694">
        <v>3332509</v>
      </c>
      <c r="DE11" s="686"/>
      <c r="DF11" s="686"/>
      <c r="DG11" s="686"/>
      <c r="DH11" s="686"/>
      <c r="DI11" s="686"/>
      <c r="DJ11" s="686"/>
      <c r="DK11" s="686"/>
      <c r="DL11" s="686"/>
      <c r="DM11" s="686"/>
      <c r="DN11" s="686"/>
      <c r="DO11" s="686"/>
      <c r="DP11" s="687"/>
      <c r="DQ11" s="694">
        <v>1996751</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7591</v>
      </c>
      <c r="S12" s="686"/>
      <c r="T12" s="686"/>
      <c r="U12" s="686"/>
      <c r="V12" s="686"/>
      <c r="W12" s="686"/>
      <c r="X12" s="686"/>
      <c r="Y12" s="687"/>
      <c r="Z12" s="688">
        <v>0</v>
      </c>
      <c r="AA12" s="688"/>
      <c r="AB12" s="688"/>
      <c r="AC12" s="688"/>
      <c r="AD12" s="689">
        <v>7591</v>
      </c>
      <c r="AE12" s="689"/>
      <c r="AF12" s="689"/>
      <c r="AG12" s="689"/>
      <c r="AH12" s="689"/>
      <c r="AI12" s="689"/>
      <c r="AJ12" s="689"/>
      <c r="AK12" s="689"/>
      <c r="AL12" s="690">
        <v>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5047942</v>
      </c>
      <c r="BH12" s="686"/>
      <c r="BI12" s="686"/>
      <c r="BJ12" s="686"/>
      <c r="BK12" s="686"/>
      <c r="BL12" s="686"/>
      <c r="BM12" s="686"/>
      <c r="BN12" s="687"/>
      <c r="BO12" s="688">
        <v>52.5</v>
      </c>
      <c r="BP12" s="688"/>
      <c r="BQ12" s="688"/>
      <c r="BR12" s="688"/>
      <c r="BS12" s="694" t="s">
        <v>241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2378451</v>
      </c>
      <c r="CS12" s="686"/>
      <c r="CT12" s="686"/>
      <c r="CU12" s="686"/>
      <c r="CV12" s="686"/>
      <c r="CW12" s="686"/>
      <c r="CX12" s="686"/>
      <c r="CY12" s="687"/>
      <c r="CZ12" s="688">
        <v>3.7</v>
      </c>
      <c r="DA12" s="688"/>
      <c r="DB12" s="688"/>
      <c r="DC12" s="688"/>
      <c r="DD12" s="694">
        <v>626430</v>
      </c>
      <c r="DE12" s="686"/>
      <c r="DF12" s="686"/>
      <c r="DG12" s="686"/>
      <c r="DH12" s="686"/>
      <c r="DI12" s="686"/>
      <c r="DJ12" s="686"/>
      <c r="DK12" s="686"/>
      <c r="DL12" s="686"/>
      <c r="DM12" s="686"/>
      <c r="DN12" s="686"/>
      <c r="DO12" s="686"/>
      <c r="DP12" s="687"/>
      <c r="DQ12" s="694">
        <v>941869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241</v>
      </c>
      <c r="S13" s="686"/>
      <c r="T13" s="686"/>
      <c r="U13" s="686"/>
      <c r="V13" s="686"/>
      <c r="W13" s="686"/>
      <c r="X13" s="686"/>
      <c r="Y13" s="687"/>
      <c r="Z13" s="688" t="s">
        <v>241</v>
      </c>
      <c r="AA13" s="688"/>
      <c r="AB13" s="688"/>
      <c r="AC13" s="688"/>
      <c r="AD13" s="689" t="s">
        <v>147</v>
      </c>
      <c r="AE13" s="689"/>
      <c r="AF13" s="689"/>
      <c r="AG13" s="689"/>
      <c r="AH13" s="689"/>
      <c r="AI13" s="689"/>
      <c r="AJ13" s="689"/>
      <c r="AK13" s="689"/>
      <c r="AL13" s="690" t="s">
        <v>241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4971814</v>
      </c>
      <c r="BH13" s="686"/>
      <c r="BI13" s="686"/>
      <c r="BJ13" s="686"/>
      <c r="BK13" s="686"/>
      <c r="BL13" s="686"/>
      <c r="BM13" s="686"/>
      <c r="BN13" s="687"/>
      <c r="BO13" s="688">
        <v>51.7</v>
      </c>
      <c r="BP13" s="688"/>
      <c r="BQ13" s="688"/>
      <c r="BR13" s="688"/>
      <c r="BS13" s="694" t="s">
        <v>241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4840580</v>
      </c>
      <c r="CS13" s="686"/>
      <c r="CT13" s="686"/>
      <c r="CU13" s="686"/>
      <c r="CV13" s="686"/>
      <c r="CW13" s="686"/>
      <c r="CX13" s="686"/>
      <c r="CY13" s="687"/>
      <c r="CZ13" s="688">
        <v>7.6</v>
      </c>
      <c r="DA13" s="688"/>
      <c r="DB13" s="688"/>
      <c r="DC13" s="688"/>
      <c r="DD13" s="694">
        <v>2969506</v>
      </c>
      <c r="DE13" s="686"/>
      <c r="DF13" s="686"/>
      <c r="DG13" s="686"/>
      <c r="DH13" s="686"/>
      <c r="DI13" s="686"/>
      <c r="DJ13" s="686"/>
      <c r="DK13" s="686"/>
      <c r="DL13" s="686"/>
      <c r="DM13" s="686"/>
      <c r="DN13" s="686"/>
      <c r="DO13" s="686"/>
      <c r="DP13" s="687"/>
      <c r="DQ13" s="694">
        <v>1944290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7</v>
      </c>
      <c r="S14" s="686"/>
      <c r="T14" s="686"/>
      <c r="U14" s="686"/>
      <c r="V14" s="686"/>
      <c r="W14" s="686"/>
      <c r="X14" s="686"/>
      <c r="Y14" s="687"/>
      <c r="Z14" s="688">
        <v>0</v>
      </c>
      <c r="AA14" s="688"/>
      <c r="AB14" s="688"/>
      <c r="AC14" s="688"/>
      <c r="AD14" s="689">
        <v>7</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215898</v>
      </c>
      <c r="BH14" s="686"/>
      <c r="BI14" s="686"/>
      <c r="BJ14" s="686"/>
      <c r="BK14" s="686"/>
      <c r="BL14" s="686"/>
      <c r="BM14" s="686"/>
      <c r="BN14" s="687"/>
      <c r="BO14" s="688">
        <v>2.2000000000000002</v>
      </c>
      <c r="BP14" s="688"/>
      <c r="BQ14" s="688"/>
      <c r="BR14" s="688"/>
      <c r="BS14" s="694" t="s">
        <v>241</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1197012</v>
      </c>
      <c r="CS14" s="686"/>
      <c r="CT14" s="686"/>
      <c r="CU14" s="686"/>
      <c r="CV14" s="686"/>
      <c r="CW14" s="686"/>
      <c r="CX14" s="686"/>
      <c r="CY14" s="687"/>
      <c r="CZ14" s="688">
        <v>1.9</v>
      </c>
      <c r="DA14" s="688"/>
      <c r="DB14" s="688"/>
      <c r="DC14" s="688"/>
      <c r="DD14" s="694">
        <v>168312</v>
      </c>
      <c r="DE14" s="686"/>
      <c r="DF14" s="686"/>
      <c r="DG14" s="686"/>
      <c r="DH14" s="686"/>
      <c r="DI14" s="686"/>
      <c r="DJ14" s="686"/>
      <c r="DK14" s="686"/>
      <c r="DL14" s="686"/>
      <c r="DM14" s="686"/>
      <c r="DN14" s="686"/>
      <c r="DO14" s="686"/>
      <c r="DP14" s="687"/>
      <c r="DQ14" s="694">
        <v>1029918</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147</v>
      </c>
      <c r="AA15" s="688"/>
      <c r="AB15" s="688"/>
      <c r="AC15" s="688"/>
      <c r="AD15" s="689" t="s">
        <v>241</v>
      </c>
      <c r="AE15" s="689"/>
      <c r="AF15" s="689"/>
      <c r="AG15" s="689"/>
      <c r="AH15" s="689"/>
      <c r="AI15" s="689"/>
      <c r="AJ15" s="689"/>
      <c r="AK15" s="689"/>
      <c r="AL15" s="690" t="s">
        <v>241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616705</v>
      </c>
      <c r="BH15" s="686"/>
      <c r="BI15" s="686"/>
      <c r="BJ15" s="686"/>
      <c r="BK15" s="686"/>
      <c r="BL15" s="686"/>
      <c r="BM15" s="686"/>
      <c r="BN15" s="687"/>
      <c r="BO15" s="688">
        <v>6.4</v>
      </c>
      <c r="BP15" s="688"/>
      <c r="BQ15" s="688"/>
      <c r="BR15" s="688"/>
      <c r="BS15" s="694" t="s">
        <v>147</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4736527</v>
      </c>
      <c r="CS15" s="686"/>
      <c r="CT15" s="686"/>
      <c r="CU15" s="686"/>
      <c r="CV15" s="686"/>
      <c r="CW15" s="686"/>
      <c r="CX15" s="686"/>
      <c r="CY15" s="687"/>
      <c r="CZ15" s="688">
        <v>7.4</v>
      </c>
      <c r="DA15" s="688"/>
      <c r="DB15" s="688"/>
      <c r="DC15" s="688"/>
      <c r="DD15" s="694">
        <v>840230</v>
      </c>
      <c r="DE15" s="686"/>
      <c r="DF15" s="686"/>
      <c r="DG15" s="686"/>
      <c r="DH15" s="686"/>
      <c r="DI15" s="686"/>
      <c r="DJ15" s="686"/>
      <c r="DK15" s="686"/>
      <c r="DL15" s="686"/>
      <c r="DM15" s="686"/>
      <c r="DN15" s="686"/>
      <c r="DO15" s="686"/>
      <c r="DP15" s="687"/>
      <c r="DQ15" s="694">
        <v>3052834</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24072</v>
      </c>
      <c r="S16" s="686"/>
      <c r="T16" s="686"/>
      <c r="U16" s="686"/>
      <c r="V16" s="686"/>
      <c r="W16" s="686"/>
      <c r="X16" s="686"/>
      <c r="Y16" s="687"/>
      <c r="Z16" s="688">
        <v>0</v>
      </c>
      <c r="AA16" s="688"/>
      <c r="AB16" s="688"/>
      <c r="AC16" s="688"/>
      <c r="AD16" s="689">
        <v>24072</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10</v>
      </c>
      <c r="BH16" s="686"/>
      <c r="BI16" s="686"/>
      <c r="BJ16" s="686"/>
      <c r="BK16" s="686"/>
      <c r="BL16" s="686"/>
      <c r="BM16" s="686"/>
      <c r="BN16" s="687"/>
      <c r="BO16" s="688">
        <v>0</v>
      </c>
      <c r="BP16" s="688"/>
      <c r="BQ16" s="688"/>
      <c r="BR16" s="688"/>
      <c r="BS16" s="694" t="s">
        <v>241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3229509</v>
      </c>
      <c r="CS16" s="686"/>
      <c r="CT16" s="686"/>
      <c r="CU16" s="686"/>
      <c r="CV16" s="686"/>
      <c r="CW16" s="686"/>
      <c r="CX16" s="686"/>
      <c r="CY16" s="687"/>
      <c r="CZ16" s="688">
        <v>5</v>
      </c>
      <c r="DA16" s="688"/>
      <c r="DB16" s="688"/>
      <c r="DC16" s="688"/>
      <c r="DD16" s="694" t="s">
        <v>138</v>
      </c>
      <c r="DE16" s="686"/>
      <c r="DF16" s="686"/>
      <c r="DG16" s="686"/>
      <c r="DH16" s="686"/>
      <c r="DI16" s="686"/>
      <c r="DJ16" s="686"/>
      <c r="DK16" s="686"/>
      <c r="DL16" s="686"/>
      <c r="DM16" s="686"/>
      <c r="DN16" s="686"/>
      <c r="DO16" s="686"/>
      <c r="DP16" s="687"/>
      <c r="DQ16" s="694">
        <v>598671</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94042</v>
      </c>
      <c r="S17" s="686"/>
      <c r="T17" s="686"/>
      <c r="U17" s="686"/>
      <c r="V17" s="686"/>
      <c r="W17" s="686"/>
      <c r="X17" s="686"/>
      <c r="Y17" s="687"/>
      <c r="Z17" s="688">
        <v>0.1</v>
      </c>
      <c r="AA17" s="688"/>
      <c r="AB17" s="688"/>
      <c r="AC17" s="688"/>
      <c r="AD17" s="689">
        <v>94042</v>
      </c>
      <c r="AE17" s="689"/>
      <c r="AF17" s="689"/>
      <c r="AG17" s="689"/>
      <c r="AH17" s="689"/>
      <c r="AI17" s="689"/>
      <c r="AJ17" s="689"/>
      <c r="AK17" s="689"/>
      <c r="AL17" s="690">
        <v>0.6</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147</v>
      </c>
      <c r="BH17" s="686"/>
      <c r="BI17" s="686"/>
      <c r="BJ17" s="686"/>
      <c r="BK17" s="686"/>
      <c r="BL17" s="686"/>
      <c r="BM17" s="686"/>
      <c r="BN17" s="687"/>
      <c r="BO17" s="688" t="s">
        <v>147</v>
      </c>
      <c r="BP17" s="688"/>
      <c r="BQ17" s="688"/>
      <c r="BR17" s="688"/>
      <c r="BS17" s="694" t="s">
        <v>147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3072150</v>
      </c>
      <c r="CS17" s="686"/>
      <c r="CT17" s="686"/>
      <c r="CU17" s="686"/>
      <c r="CV17" s="686"/>
      <c r="CW17" s="686"/>
      <c r="CX17" s="686"/>
      <c r="CY17" s="687"/>
      <c r="CZ17" s="688">
        <v>4.8</v>
      </c>
      <c r="DA17" s="688"/>
      <c r="DB17" s="688"/>
      <c r="DC17" s="688"/>
      <c r="DD17" s="694" t="s">
        <v>147</v>
      </c>
      <c r="DE17" s="686"/>
      <c r="DF17" s="686"/>
      <c r="DG17" s="686"/>
      <c r="DH17" s="686"/>
      <c r="DI17" s="686"/>
      <c r="DJ17" s="686"/>
      <c r="DK17" s="686"/>
      <c r="DL17" s="686"/>
      <c r="DM17" s="686"/>
      <c r="DN17" s="686"/>
      <c r="DO17" s="686"/>
      <c r="DP17" s="687"/>
      <c r="DQ17" s="694">
        <v>2988609</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44134</v>
      </c>
      <c r="S18" s="686"/>
      <c r="T18" s="686"/>
      <c r="U18" s="686"/>
      <c r="V18" s="686"/>
      <c r="W18" s="686"/>
      <c r="X18" s="686"/>
      <c r="Y18" s="687"/>
      <c r="Z18" s="688">
        <v>0.1</v>
      </c>
      <c r="AA18" s="688"/>
      <c r="AB18" s="688"/>
      <c r="AC18" s="688"/>
      <c r="AD18" s="689">
        <v>44134</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241</v>
      </c>
      <c r="BP18" s="688"/>
      <c r="BQ18" s="688"/>
      <c r="BR18" s="688"/>
      <c r="BS18" s="694" t="s">
        <v>241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138</v>
      </c>
      <c r="CS18" s="686"/>
      <c r="CT18" s="686"/>
      <c r="CU18" s="686"/>
      <c r="CV18" s="686"/>
      <c r="CW18" s="686"/>
      <c r="CX18" s="686"/>
      <c r="CY18" s="687"/>
      <c r="CZ18" s="688" t="s">
        <v>241</v>
      </c>
      <c r="DA18" s="688"/>
      <c r="DB18" s="688"/>
      <c r="DC18" s="688"/>
      <c r="DD18" s="694" t="s">
        <v>147</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27341</v>
      </c>
      <c r="S19" s="686"/>
      <c r="T19" s="686"/>
      <c r="U19" s="686"/>
      <c r="V19" s="686"/>
      <c r="W19" s="686"/>
      <c r="X19" s="686"/>
      <c r="Y19" s="687"/>
      <c r="Z19" s="688">
        <v>0</v>
      </c>
      <c r="AA19" s="688"/>
      <c r="AB19" s="688"/>
      <c r="AC19" s="688"/>
      <c r="AD19" s="689">
        <v>27341</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74</v>
      </c>
      <c r="BH19" s="686"/>
      <c r="BI19" s="686"/>
      <c r="BJ19" s="686"/>
      <c r="BK19" s="686"/>
      <c r="BL19" s="686"/>
      <c r="BM19" s="686"/>
      <c r="BN19" s="687"/>
      <c r="BO19" s="688">
        <v>0</v>
      </c>
      <c r="BP19" s="688"/>
      <c r="BQ19" s="688"/>
      <c r="BR19" s="688"/>
      <c r="BS19" s="694" t="s">
        <v>241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241</v>
      </c>
      <c r="DA19" s="688"/>
      <c r="DB19" s="688"/>
      <c r="DC19" s="688"/>
      <c r="DD19" s="694" t="s">
        <v>147</v>
      </c>
      <c r="DE19" s="686"/>
      <c r="DF19" s="686"/>
      <c r="DG19" s="686"/>
      <c r="DH19" s="686"/>
      <c r="DI19" s="686"/>
      <c r="DJ19" s="686"/>
      <c r="DK19" s="686"/>
      <c r="DL19" s="686"/>
      <c r="DM19" s="686"/>
      <c r="DN19" s="686"/>
      <c r="DO19" s="686"/>
      <c r="DP19" s="687"/>
      <c r="DQ19" s="694" t="s">
        <v>147</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11177</v>
      </c>
      <c r="S20" s="686"/>
      <c r="T20" s="686"/>
      <c r="U20" s="686"/>
      <c r="V20" s="686"/>
      <c r="W20" s="686"/>
      <c r="X20" s="686"/>
      <c r="Y20" s="687"/>
      <c r="Z20" s="688">
        <v>0</v>
      </c>
      <c r="AA20" s="688"/>
      <c r="AB20" s="688"/>
      <c r="AC20" s="688"/>
      <c r="AD20" s="689">
        <v>11177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74</v>
      </c>
      <c r="BH20" s="686"/>
      <c r="BI20" s="686"/>
      <c r="BJ20" s="686"/>
      <c r="BK20" s="686"/>
      <c r="BL20" s="686"/>
      <c r="BM20" s="686"/>
      <c r="BN20" s="687"/>
      <c r="BO20" s="688">
        <v>0</v>
      </c>
      <c r="BP20" s="688"/>
      <c r="BQ20" s="688"/>
      <c r="BR20" s="688"/>
      <c r="BS20" s="694" t="s">
        <v>147</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64083967</v>
      </c>
      <c r="CS20" s="686"/>
      <c r="CT20" s="686"/>
      <c r="CU20" s="686"/>
      <c r="CV20" s="686"/>
      <c r="CW20" s="686"/>
      <c r="CX20" s="686"/>
      <c r="CY20" s="687"/>
      <c r="CZ20" s="688">
        <v>100</v>
      </c>
      <c r="DA20" s="688"/>
      <c r="DB20" s="688"/>
      <c r="DC20" s="688"/>
      <c r="DD20" s="694">
        <v>12942439</v>
      </c>
      <c r="DE20" s="686"/>
      <c r="DF20" s="686"/>
      <c r="DG20" s="686"/>
      <c r="DH20" s="686"/>
      <c r="DI20" s="686"/>
      <c r="DJ20" s="686"/>
      <c r="DK20" s="686"/>
      <c r="DL20" s="686"/>
      <c r="DM20" s="686"/>
      <c r="DN20" s="686"/>
      <c r="DO20" s="686"/>
      <c r="DP20" s="687"/>
      <c r="DQ20" s="694">
        <v>25383203</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5616</v>
      </c>
      <c r="S21" s="686"/>
      <c r="T21" s="686"/>
      <c r="U21" s="686"/>
      <c r="V21" s="686"/>
      <c r="W21" s="686"/>
      <c r="X21" s="686"/>
      <c r="Y21" s="687"/>
      <c r="Z21" s="688">
        <v>0</v>
      </c>
      <c r="AA21" s="688"/>
      <c r="AB21" s="688"/>
      <c r="AC21" s="688"/>
      <c r="AD21" s="689">
        <v>5616</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147</v>
      </c>
      <c r="BH21" s="686"/>
      <c r="BI21" s="686"/>
      <c r="BJ21" s="686"/>
      <c r="BK21" s="686"/>
      <c r="BL21" s="686"/>
      <c r="BM21" s="686"/>
      <c r="BN21" s="687"/>
      <c r="BO21" s="688" t="s">
        <v>147</v>
      </c>
      <c r="BP21" s="688"/>
      <c r="BQ21" s="688"/>
      <c r="BR21" s="688"/>
      <c r="BS21" s="694" t="s">
        <v>147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11586638</v>
      </c>
      <c r="S22" s="686"/>
      <c r="T22" s="686"/>
      <c r="U22" s="686"/>
      <c r="V22" s="686"/>
      <c r="W22" s="686"/>
      <c r="X22" s="686"/>
      <c r="Y22" s="687"/>
      <c r="Z22" s="688">
        <v>16.399999999999999</v>
      </c>
      <c r="AA22" s="688"/>
      <c r="AB22" s="688"/>
      <c r="AC22" s="688"/>
      <c r="AD22" s="689">
        <v>4941145</v>
      </c>
      <c r="AE22" s="689"/>
      <c r="AF22" s="689"/>
      <c r="AG22" s="689"/>
      <c r="AH22" s="689"/>
      <c r="AI22" s="689"/>
      <c r="AJ22" s="689"/>
      <c r="AK22" s="689"/>
      <c r="AL22" s="690">
        <v>29.6</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147</v>
      </c>
      <c r="BH22" s="686"/>
      <c r="BI22" s="686"/>
      <c r="BJ22" s="686"/>
      <c r="BK22" s="686"/>
      <c r="BL22" s="686"/>
      <c r="BM22" s="686"/>
      <c r="BN22" s="687"/>
      <c r="BO22" s="688" t="s">
        <v>241</v>
      </c>
      <c r="BP22" s="688"/>
      <c r="BQ22" s="688"/>
      <c r="BR22" s="688"/>
      <c r="BS22" s="694" t="s">
        <v>147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4941145</v>
      </c>
      <c r="S23" s="686"/>
      <c r="T23" s="686"/>
      <c r="U23" s="686"/>
      <c r="V23" s="686"/>
      <c r="W23" s="686"/>
      <c r="X23" s="686"/>
      <c r="Y23" s="687"/>
      <c r="Z23" s="688">
        <v>7</v>
      </c>
      <c r="AA23" s="688"/>
      <c r="AB23" s="688"/>
      <c r="AC23" s="688"/>
      <c r="AD23" s="689">
        <v>4941145</v>
      </c>
      <c r="AE23" s="689"/>
      <c r="AF23" s="689"/>
      <c r="AG23" s="689"/>
      <c r="AH23" s="689"/>
      <c r="AI23" s="689"/>
      <c r="AJ23" s="689"/>
      <c r="AK23" s="689"/>
      <c r="AL23" s="690">
        <v>29.6</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74</v>
      </c>
      <c r="BH23" s="686"/>
      <c r="BI23" s="686"/>
      <c r="BJ23" s="686"/>
      <c r="BK23" s="686"/>
      <c r="BL23" s="686"/>
      <c r="BM23" s="686"/>
      <c r="BN23" s="687"/>
      <c r="BO23" s="688">
        <v>0</v>
      </c>
      <c r="BP23" s="688"/>
      <c r="BQ23" s="688"/>
      <c r="BR23" s="688"/>
      <c r="BS23" s="694" t="s">
        <v>241</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943639</v>
      </c>
      <c r="S24" s="686"/>
      <c r="T24" s="686"/>
      <c r="U24" s="686"/>
      <c r="V24" s="686"/>
      <c r="W24" s="686"/>
      <c r="X24" s="686"/>
      <c r="Y24" s="687"/>
      <c r="Z24" s="688">
        <v>1.3</v>
      </c>
      <c r="AA24" s="688"/>
      <c r="AB24" s="688"/>
      <c r="AC24" s="688"/>
      <c r="AD24" s="689" t="s">
        <v>147</v>
      </c>
      <c r="AE24" s="689"/>
      <c r="AF24" s="689"/>
      <c r="AG24" s="689"/>
      <c r="AH24" s="689"/>
      <c r="AI24" s="689"/>
      <c r="AJ24" s="689"/>
      <c r="AK24" s="689"/>
      <c r="AL24" s="690" t="s">
        <v>138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241</v>
      </c>
      <c r="BH24" s="686"/>
      <c r="BI24" s="686"/>
      <c r="BJ24" s="686"/>
      <c r="BK24" s="686"/>
      <c r="BL24" s="686"/>
      <c r="BM24" s="686"/>
      <c r="BN24" s="687"/>
      <c r="BO24" s="688" t="s">
        <v>147</v>
      </c>
      <c r="BP24" s="688"/>
      <c r="BQ24" s="688"/>
      <c r="BR24" s="688"/>
      <c r="BS24" s="694" t="s">
        <v>241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13202481</v>
      </c>
      <c r="CS24" s="675"/>
      <c r="CT24" s="675"/>
      <c r="CU24" s="675"/>
      <c r="CV24" s="675"/>
      <c r="CW24" s="675"/>
      <c r="CX24" s="675"/>
      <c r="CY24" s="676"/>
      <c r="CZ24" s="679">
        <v>20.6</v>
      </c>
      <c r="DA24" s="680"/>
      <c r="DB24" s="680"/>
      <c r="DC24" s="699"/>
      <c r="DD24" s="719">
        <v>9725715</v>
      </c>
      <c r="DE24" s="675"/>
      <c r="DF24" s="675"/>
      <c r="DG24" s="675"/>
      <c r="DH24" s="675"/>
      <c r="DI24" s="675"/>
      <c r="DJ24" s="675"/>
      <c r="DK24" s="676"/>
      <c r="DL24" s="719">
        <v>8921207</v>
      </c>
      <c r="DM24" s="675"/>
      <c r="DN24" s="675"/>
      <c r="DO24" s="675"/>
      <c r="DP24" s="675"/>
      <c r="DQ24" s="675"/>
      <c r="DR24" s="675"/>
      <c r="DS24" s="675"/>
      <c r="DT24" s="675"/>
      <c r="DU24" s="675"/>
      <c r="DV24" s="676"/>
      <c r="DW24" s="679">
        <v>50.7</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5701854</v>
      </c>
      <c r="S25" s="686"/>
      <c r="T25" s="686"/>
      <c r="U25" s="686"/>
      <c r="V25" s="686"/>
      <c r="W25" s="686"/>
      <c r="X25" s="686"/>
      <c r="Y25" s="687"/>
      <c r="Z25" s="688">
        <v>8.1</v>
      </c>
      <c r="AA25" s="688"/>
      <c r="AB25" s="688"/>
      <c r="AC25" s="688"/>
      <c r="AD25" s="689" t="s">
        <v>147</v>
      </c>
      <c r="AE25" s="689"/>
      <c r="AF25" s="689"/>
      <c r="AG25" s="689"/>
      <c r="AH25" s="689"/>
      <c r="AI25" s="689"/>
      <c r="AJ25" s="689"/>
      <c r="AK25" s="689"/>
      <c r="AL25" s="690" t="s">
        <v>147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147</v>
      </c>
      <c r="BH25" s="686"/>
      <c r="BI25" s="686"/>
      <c r="BJ25" s="686"/>
      <c r="BK25" s="686"/>
      <c r="BL25" s="686"/>
      <c r="BM25" s="686"/>
      <c r="BN25" s="687"/>
      <c r="BO25" s="688" t="s">
        <v>241</v>
      </c>
      <c r="BP25" s="688"/>
      <c r="BQ25" s="688"/>
      <c r="BR25" s="688"/>
      <c r="BS25" s="694" t="s">
        <v>147</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5785767</v>
      </c>
      <c r="CS25" s="722"/>
      <c r="CT25" s="722"/>
      <c r="CU25" s="722"/>
      <c r="CV25" s="722"/>
      <c r="CW25" s="722"/>
      <c r="CX25" s="722"/>
      <c r="CY25" s="723"/>
      <c r="CZ25" s="690">
        <v>9</v>
      </c>
      <c r="DA25" s="720"/>
      <c r="DB25" s="720"/>
      <c r="DC25" s="724"/>
      <c r="DD25" s="694">
        <v>5292067</v>
      </c>
      <c r="DE25" s="722"/>
      <c r="DF25" s="722"/>
      <c r="DG25" s="722"/>
      <c r="DH25" s="722"/>
      <c r="DI25" s="722"/>
      <c r="DJ25" s="722"/>
      <c r="DK25" s="723"/>
      <c r="DL25" s="694">
        <v>4499222</v>
      </c>
      <c r="DM25" s="722"/>
      <c r="DN25" s="722"/>
      <c r="DO25" s="722"/>
      <c r="DP25" s="722"/>
      <c r="DQ25" s="722"/>
      <c r="DR25" s="722"/>
      <c r="DS25" s="722"/>
      <c r="DT25" s="722"/>
      <c r="DU25" s="722"/>
      <c r="DV25" s="723"/>
      <c r="DW25" s="690">
        <v>25.6</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23239057</v>
      </c>
      <c r="S26" s="686"/>
      <c r="T26" s="686"/>
      <c r="U26" s="686"/>
      <c r="V26" s="686"/>
      <c r="W26" s="686"/>
      <c r="X26" s="686"/>
      <c r="Y26" s="687"/>
      <c r="Z26" s="688">
        <v>32.9</v>
      </c>
      <c r="AA26" s="688"/>
      <c r="AB26" s="688"/>
      <c r="AC26" s="688"/>
      <c r="AD26" s="689">
        <v>16593490</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147</v>
      </c>
      <c r="BH26" s="686"/>
      <c r="BI26" s="686"/>
      <c r="BJ26" s="686"/>
      <c r="BK26" s="686"/>
      <c r="BL26" s="686"/>
      <c r="BM26" s="686"/>
      <c r="BN26" s="687"/>
      <c r="BO26" s="688" t="s">
        <v>241</v>
      </c>
      <c r="BP26" s="688"/>
      <c r="BQ26" s="688"/>
      <c r="BR26" s="688"/>
      <c r="BS26" s="694" t="s">
        <v>138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3725900</v>
      </c>
      <c r="CS26" s="686"/>
      <c r="CT26" s="686"/>
      <c r="CU26" s="686"/>
      <c r="CV26" s="686"/>
      <c r="CW26" s="686"/>
      <c r="CX26" s="686"/>
      <c r="CY26" s="687"/>
      <c r="CZ26" s="690">
        <v>5.8</v>
      </c>
      <c r="DA26" s="720"/>
      <c r="DB26" s="720"/>
      <c r="DC26" s="724"/>
      <c r="DD26" s="694">
        <v>3529098</v>
      </c>
      <c r="DE26" s="686"/>
      <c r="DF26" s="686"/>
      <c r="DG26" s="686"/>
      <c r="DH26" s="686"/>
      <c r="DI26" s="686"/>
      <c r="DJ26" s="686"/>
      <c r="DK26" s="687"/>
      <c r="DL26" s="694" t="s">
        <v>147</v>
      </c>
      <c r="DM26" s="686"/>
      <c r="DN26" s="686"/>
      <c r="DO26" s="686"/>
      <c r="DP26" s="686"/>
      <c r="DQ26" s="686"/>
      <c r="DR26" s="686"/>
      <c r="DS26" s="686"/>
      <c r="DT26" s="686"/>
      <c r="DU26" s="686"/>
      <c r="DV26" s="687"/>
      <c r="DW26" s="690" t="s">
        <v>241</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v>7096</v>
      </c>
      <c r="S27" s="686"/>
      <c r="T27" s="686"/>
      <c r="U27" s="686"/>
      <c r="V27" s="686"/>
      <c r="W27" s="686"/>
      <c r="X27" s="686"/>
      <c r="Y27" s="687"/>
      <c r="Z27" s="688">
        <v>0</v>
      </c>
      <c r="AA27" s="688"/>
      <c r="AB27" s="688"/>
      <c r="AC27" s="688"/>
      <c r="AD27" s="689">
        <v>7096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9620384</v>
      </c>
      <c r="BH27" s="686"/>
      <c r="BI27" s="686"/>
      <c r="BJ27" s="686"/>
      <c r="BK27" s="686"/>
      <c r="BL27" s="686"/>
      <c r="BM27" s="686"/>
      <c r="BN27" s="687"/>
      <c r="BO27" s="688">
        <v>100</v>
      </c>
      <c r="BP27" s="688"/>
      <c r="BQ27" s="688"/>
      <c r="BR27" s="688"/>
      <c r="BS27" s="694">
        <v>18184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4344564</v>
      </c>
      <c r="CS27" s="722"/>
      <c r="CT27" s="722"/>
      <c r="CU27" s="722"/>
      <c r="CV27" s="722"/>
      <c r="CW27" s="722"/>
      <c r="CX27" s="722"/>
      <c r="CY27" s="723"/>
      <c r="CZ27" s="690">
        <v>6.8</v>
      </c>
      <c r="DA27" s="720"/>
      <c r="DB27" s="720"/>
      <c r="DC27" s="724"/>
      <c r="DD27" s="694">
        <v>1445039</v>
      </c>
      <c r="DE27" s="722"/>
      <c r="DF27" s="722"/>
      <c r="DG27" s="722"/>
      <c r="DH27" s="722"/>
      <c r="DI27" s="722"/>
      <c r="DJ27" s="722"/>
      <c r="DK27" s="723"/>
      <c r="DL27" s="694">
        <v>1433376</v>
      </c>
      <c r="DM27" s="722"/>
      <c r="DN27" s="722"/>
      <c r="DO27" s="722"/>
      <c r="DP27" s="722"/>
      <c r="DQ27" s="722"/>
      <c r="DR27" s="722"/>
      <c r="DS27" s="722"/>
      <c r="DT27" s="722"/>
      <c r="DU27" s="722"/>
      <c r="DV27" s="723"/>
      <c r="DW27" s="690">
        <v>8.1</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38615</v>
      </c>
      <c r="S28" s="686"/>
      <c r="T28" s="686"/>
      <c r="U28" s="686"/>
      <c r="V28" s="686"/>
      <c r="W28" s="686"/>
      <c r="X28" s="686"/>
      <c r="Y28" s="687"/>
      <c r="Z28" s="688">
        <v>0.1</v>
      </c>
      <c r="AA28" s="688"/>
      <c r="AB28" s="688"/>
      <c r="AC28" s="688"/>
      <c r="AD28" s="689" t="s">
        <v>241</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3072150</v>
      </c>
      <c r="CS28" s="686"/>
      <c r="CT28" s="686"/>
      <c r="CU28" s="686"/>
      <c r="CV28" s="686"/>
      <c r="CW28" s="686"/>
      <c r="CX28" s="686"/>
      <c r="CY28" s="687"/>
      <c r="CZ28" s="690">
        <v>4.8</v>
      </c>
      <c r="DA28" s="720"/>
      <c r="DB28" s="720"/>
      <c r="DC28" s="724"/>
      <c r="DD28" s="694">
        <v>2988609</v>
      </c>
      <c r="DE28" s="686"/>
      <c r="DF28" s="686"/>
      <c r="DG28" s="686"/>
      <c r="DH28" s="686"/>
      <c r="DI28" s="686"/>
      <c r="DJ28" s="686"/>
      <c r="DK28" s="687"/>
      <c r="DL28" s="694">
        <v>2988609</v>
      </c>
      <c r="DM28" s="686"/>
      <c r="DN28" s="686"/>
      <c r="DO28" s="686"/>
      <c r="DP28" s="686"/>
      <c r="DQ28" s="686"/>
      <c r="DR28" s="686"/>
      <c r="DS28" s="686"/>
      <c r="DT28" s="686"/>
      <c r="DU28" s="686"/>
      <c r="DV28" s="687"/>
      <c r="DW28" s="690">
        <v>17</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313828</v>
      </c>
      <c r="S29" s="686"/>
      <c r="T29" s="686"/>
      <c r="U29" s="686"/>
      <c r="V29" s="686"/>
      <c r="W29" s="686"/>
      <c r="X29" s="686"/>
      <c r="Y29" s="687"/>
      <c r="Z29" s="688">
        <v>0.4</v>
      </c>
      <c r="AA29" s="688"/>
      <c r="AB29" s="688"/>
      <c r="AC29" s="688"/>
      <c r="AD29" s="689">
        <v>52334</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3072150</v>
      </c>
      <c r="CS29" s="722"/>
      <c r="CT29" s="722"/>
      <c r="CU29" s="722"/>
      <c r="CV29" s="722"/>
      <c r="CW29" s="722"/>
      <c r="CX29" s="722"/>
      <c r="CY29" s="723"/>
      <c r="CZ29" s="690">
        <v>4.8</v>
      </c>
      <c r="DA29" s="720"/>
      <c r="DB29" s="720"/>
      <c r="DC29" s="724"/>
      <c r="DD29" s="694">
        <v>2988609</v>
      </c>
      <c r="DE29" s="722"/>
      <c r="DF29" s="722"/>
      <c r="DG29" s="722"/>
      <c r="DH29" s="722"/>
      <c r="DI29" s="722"/>
      <c r="DJ29" s="722"/>
      <c r="DK29" s="723"/>
      <c r="DL29" s="694">
        <v>2988609</v>
      </c>
      <c r="DM29" s="722"/>
      <c r="DN29" s="722"/>
      <c r="DO29" s="722"/>
      <c r="DP29" s="722"/>
      <c r="DQ29" s="722"/>
      <c r="DR29" s="722"/>
      <c r="DS29" s="722"/>
      <c r="DT29" s="722"/>
      <c r="DU29" s="722"/>
      <c r="DV29" s="723"/>
      <c r="DW29" s="690">
        <v>17</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102078</v>
      </c>
      <c r="S30" s="686"/>
      <c r="T30" s="686"/>
      <c r="U30" s="686"/>
      <c r="V30" s="686"/>
      <c r="W30" s="686"/>
      <c r="X30" s="686"/>
      <c r="Y30" s="687"/>
      <c r="Z30" s="688">
        <v>0.1</v>
      </c>
      <c r="AA30" s="688"/>
      <c r="AB30" s="688"/>
      <c r="AC30" s="688"/>
      <c r="AD30" s="689">
        <v>705</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2907969</v>
      </c>
      <c r="CS30" s="686"/>
      <c r="CT30" s="686"/>
      <c r="CU30" s="686"/>
      <c r="CV30" s="686"/>
      <c r="CW30" s="686"/>
      <c r="CX30" s="686"/>
      <c r="CY30" s="687"/>
      <c r="CZ30" s="690">
        <v>4.5</v>
      </c>
      <c r="DA30" s="720"/>
      <c r="DB30" s="720"/>
      <c r="DC30" s="724"/>
      <c r="DD30" s="694">
        <v>2829703</v>
      </c>
      <c r="DE30" s="686"/>
      <c r="DF30" s="686"/>
      <c r="DG30" s="686"/>
      <c r="DH30" s="686"/>
      <c r="DI30" s="686"/>
      <c r="DJ30" s="686"/>
      <c r="DK30" s="687"/>
      <c r="DL30" s="694">
        <v>2829703</v>
      </c>
      <c r="DM30" s="686"/>
      <c r="DN30" s="686"/>
      <c r="DO30" s="686"/>
      <c r="DP30" s="686"/>
      <c r="DQ30" s="686"/>
      <c r="DR30" s="686"/>
      <c r="DS30" s="686"/>
      <c r="DT30" s="686"/>
      <c r="DU30" s="686"/>
      <c r="DV30" s="687"/>
      <c r="DW30" s="690">
        <v>16.100000000000001</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15522791</v>
      </c>
      <c r="S31" s="686"/>
      <c r="T31" s="686"/>
      <c r="U31" s="686"/>
      <c r="V31" s="686"/>
      <c r="W31" s="686"/>
      <c r="X31" s="686"/>
      <c r="Y31" s="687"/>
      <c r="Z31" s="688">
        <v>22</v>
      </c>
      <c r="AA31" s="688"/>
      <c r="AB31" s="688"/>
      <c r="AC31" s="688"/>
      <c r="AD31" s="689" t="s">
        <v>241</v>
      </c>
      <c r="AE31" s="689"/>
      <c r="AF31" s="689"/>
      <c r="AG31" s="689"/>
      <c r="AH31" s="689"/>
      <c r="AI31" s="689"/>
      <c r="AJ31" s="689"/>
      <c r="AK31" s="689"/>
      <c r="AL31" s="690" t="s">
        <v>147</v>
      </c>
      <c r="AM31" s="691"/>
      <c r="AN31" s="691"/>
      <c r="AO31" s="692"/>
      <c r="AP31" s="739" t="s">
        <v>313</v>
      </c>
      <c r="AQ31" s="740"/>
      <c r="AR31" s="740"/>
      <c r="AS31" s="740"/>
      <c r="AT31" s="745" t="s">
        <v>314</v>
      </c>
      <c r="AU31" s="231"/>
      <c r="AV31" s="231"/>
      <c r="AW31" s="231"/>
      <c r="AX31" s="671" t="s">
        <v>189</v>
      </c>
      <c r="AY31" s="672"/>
      <c r="AZ31" s="672"/>
      <c r="BA31" s="672"/>
      <c r="BB31" s="672"/>
      <c r="BC31" s="672"/>
      <c r="BD31" s="672"/>
      <c r="BE31" s="672"/>
      <c r="BF31" s="673"/>
      <c r="BG31" s="753">
        <v>99</v>
      </c>
      <c r="BH31" s="737"/>
      <c r="BI31" s="737"/>
      <c r="BJ31" s="737"/>
      <c r="BK31" s="737"/>
      <c r="BL31" s="737"/>
      <c r="BM31" s="680">
        <v>95.2</v>
      </c>
      <c r="BN31" s="737"/>
      <c r="BO31" s="737"/>
      <c r="BP31" s="737"/>
      <c r="BQ31" s="738"/>
      <c r="BR31" s="753">
        <v>99.1</v>
      </c>
      <c r="BS31" s="737"/>
      <c r="BT31" s="737"/>
      <c r="BU31" s="737"/>
      <c r="BV31" s="737"/>
      <c r="BW31" s="737"/>
      <c r="BX31" s="680">
        <v>95.5</v>
      </c>
      <c r="BY31" s="737"/>
      <c r="BZ31" s="737"/>
      <c r="CA31" s="737"/>
      <c r="CB31" s="738"/>
      <c r="CD31" s="727"/>
      <c r="CE31" s="728"/>
      <c r="CF31" s="700" t="s">
        <v>315</v>
      </c>
      <c r="CG31" s="701"/>
      <c r="CH31" s="701"/>
      <c r="CI31" s="701"/>
      <c r="CJ31" s="701"/>
      <c r="CK31" s="701"/>
      <c r="CL31" s="701"/>
      <c r="CM31" s="701"/>
      <c r="CN31" s="701"/>
      <c r="CO31" s="701"/>
      <c r="CP31" s="701"/>
      <c r="CQ31" s="702"/>
      <c r="CR31" s="685">
        <v>164181</v>
      </c>
      <c r="CS31" s="722"/>
      <c r="CT31" s="722"/>
      <c r="CU31" s="722"/>
      <c r="CV31" s="722"/>
      <c r="CW31" s="722"/>
      <c r="CX31" s="722"/>
      <c r="CY31" s="723"/>
      <c r="CZ31" s="690">
        <v>0.3</v>
      </c>
      <c r="DA31" s="720"/>
      <c r="DB31" s="720"/>
      <c r="DC31" s="724"/>
      <c r="DD31" s="694">
        <v>158906</v>
      </c>
      <c r="DE31" s="722"/>
      <c r="DF31" s="722"/>
      <c r="DG31" s="722"/>
      <c r="DH31" s="722"/>
      <c r="DI31" s="722"/>
      <c r="DJ31" s="722"/>
      <c r="DK31" s="723"/>
      <c r="DL31" s="694">
        <v>158906</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138</v>
      </c>
      <c r="S32" s="686"/>
      <c r="T32" s="686"/>
      <c r="U32" s="686"/>
      <c r="V32" s="686"/>
      <c r="W32" s="686"/>
      <c r="X32" s="686"/>
      <c r="Y32" s="687"/>
      <c r="Z32" s="688" t="s">
        <v>147</v>
      </c>
      <c r="AA32" s="688"/>
      <c r="AB32" s="688"/>
      <c r="AC32" s="688"/>
      <c r="AD32" s="689" t="s">
        <v>147</v>
      </c>
      <c r="AE32" s="689"/>
      <c r="AF32" s="689"/>
      <c r="AG32" s="689"/>
      <c r="AH32" s="689"/>
      <c r="AI32" s="689"/>
      <c r="AJ32" s="689"/>
      <c r="AK32" s="689"/>
      <c r="AL32" s="690" t="s">
        <v>241</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98.6</v>
      </c>
      <c r="BH32" s="722"/>
      <c r="BI32" s="722"/>
      <c r="BJ32" s="722"/>
      <c r="BK32" s="722"/>
      <c r="BL32" s="722"/>
      <c r="BM32" s="691">
        <v>93.2</v>
      </c>
      <c r="BN32" s="751"/>
      <c r="BO32" s="751"/>
      <c r="BP32" s="751"/>
      <c r="BQ32" s="752"/>
      <c r="BR32" s="754">
        <v>98.8</v>
      </c>
      <c r="BS32" s="722"/>
      <c r="BT32" s="722"/>
      <c r="BU32" s="722"/>
      <c r="BV32" s="722"/>
      <c r="BW32" s="722"/>
      <c r="BX32" s="691">
        <v>93.6</v>
      </c>
      <c r="BY32" s="751"/>
      <c r="BZ32" s="751"/>
      <c r="CA32" s="751"/>
      <c r="CB32" s="752"/>
      <c r="CD32" s="729"/>
      <c r="CE32" s="730"/>
      <c r="CF32" s="700" t="s">
        <v>319</v>
      </c>
      <c r="CG32" s="701"/>
      <c r="CH32" s="701"/>
      <c r="CI32" s="701"/>
      <c r="CJ32" s="701"/>
      <c r="CK32" s="701"/>
      <c r="CL32" s="701"/>
      <c r="CM32" s="701"/>
      <c r="CN32" s="701"/>
      <c r="CO32" s="701"/>
      <c r="CP32" s="701"/>
      <c r="CQ32" s="702"/>
      <c r="CR32" s="685" t="s">
        <v>138</v>
      </c>
      <c r="CS32" s="686"/>
      <c r="CT32" s="686"/>
      <c r="CU32" s="686"/>
      <c r="CV32" s="686"/>
      <c r="CW32" s="686"/>
      <c r="CX32" s="686"/>
      <c r="CY32" s="687"/>
      <c r="CZ32" s="690" t="s">
        <v>147</v>
      </c>
      <c r="DA32" s="720"/>
      <c r="DB32" s="720"/>
      <c r="DC32" s="724"/>
      <c r="DD32" s="694" t="s">
        <v>241</v>
      </c>
      <c r="DE32" s="686"/>
      <c r="DF32" s="686"/>
      <c r="DG32" s="686"/>
      <c r="DH32" s="686"/>
      <c r="DI32" s="686"/>
      <c r="DJ32" s="686"/>
      <c r="DK32" s="687"/>
      <c r="DL32" s="694" t="s">
        <v>241</v>
      </c>
      <c r="DM32" s="686"/>
      <c r="DN32" s="686"/>
      <c r="DO32" s="686"/>
      <c r="DP32" s="686"/>
      <c r="DQ32" s="686"/>
      <c r="DR32" s="686"/>
      <c r="DS32" s="686"/>
      <c r="DT32" s="686"/>
      <c r="DU32" s="686"/>
      <c r="DV32" s="687"/>
      <c r="DW32" s="690" t="s">
        <v>147</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10279399</v>
      </c>
      <c r="S33" s="686"/>
      <c r="T33" s="686"/>
      <c r="U33" s="686"/>
      <c r="V33" s="686"/>
      <c r="W33" s="686"/>
      <c r="X33" s="686"/>
      <c r="Y33" s="687"/>
      <c r="Z33" s="688">
        <v>14.6</v>
      </c>
      <c r="AA33" s="688"/>
      <c r="AB33" s="688"/>
      <c r="AC33" s="688"/>
      <c r="AD33" s="689" t="s">
        <v>147</v>
      </c>
      <c r="AE33" s="689"/>
      <c r="AF33" s="689"/>
      <c r="AG33" s="689"/>
      <c r="AH33" s="689"/>
      <c r="AI33" s="689"/>
      <c r="AJ33" s="689"/>
      <c r="AK33" s="689"/>
      <c r="AL33" s="690" t="s">
        <v>147</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99.2</v>
      </c>
      <c r="BH33" s="756"/>
      <c r="BI33" s="756"/>
      <c r="BJ33" s="756"/>
      <c r="BK33" s="756"/>
      <c r="BL33" s="756"/>
      <c r="BM33" s="757">
        <v>96.6</v>
      </c>
      <c r="BN33" s="756"/>
      <c r="BO33" s="756"/>
      <c r="BP33" s="756"/>
      <c r="BQ33" s="758"/>
      <c r="BR33" s="755">
        <v>99.3</v>
      </c>
      <c r="BS33" s="756"/>
      <c r="BT33" s="756"/>
      <c r="BU33" s="756"/>
      <c r="BV33" s="756"/>
      <c r="BW33" s="756"/>
      <c r="BX33" s="757">
        <v>96.8</v>
      </c>
      <c r="BY33" s="756"/>
      <c r="BZ33" s="756"/>
      <c r="CA33" s="756"/>
      <c r="CB33" s="758"/>
      <c r="CD33" s="700" t="s">
        <v>322</v>
      </c>
      <c r="CE33" s="701"/>
      <c r="CF33" s="701"/>
      <c r="CG33" s="701"/>
      <c r="CH33" s="701"/>
      <c r="CI33" s="701"/>
      <c r="CJ33" s="701"/>
      <c r="CK33" s="701"/>
      <c r="CL33" s="701"/>
      <c r="CM33" s="701"/>
      <c r="CN33" s="701"/>
      <c r="CO33" s="701"/>
      <c r="CP33" s="701"/>
      <c r="CQ33" s="702"/>
      <c r="CR33" s="685">
        <v>34709538</v>
      </c>
      <c r="CS33" s="722"/>
      <c r="CT33" s="722"/>
      <c r="CU33" s="722"/>
      <c r="CV33" s="722"/>
      <c r="CW33" s="722"/>
      <c r="CX33" s="722"/>
      <c r="CY33" s="723"/>
      <c r="CZ33" s="690">
        <v>54.2</v>
      </c>
      <c r="DA33" s="720"/>
      <c r="DB33" s="720"/>
      <c r="DC33" s="724"/>
      <c r="DD33" s="694">
        <v>12501395</v>
      </c>
      <c r="DE33" s="722"/>
      <c r="DF33" s="722"/>
      <c r="DG33" s="722"/>
      <c r="DH33" s="722"/>
      <c r="DI33" s="722"/>
      <c r="DJ33" s="722"/>
      <c r="DK33" s="723"/>
      <c r="DL33" s="694">
        <v>7521521</v>
      </c>
      <c r="DM33" s="722"/>
      <c r="DN33" s="722"/>
      <c r="DO33" s="722"/>
      <c r="DP33" s="722"/>
      <c r="DQ33" s="722"/>
      <c r="DR33" s="722"/>
      <c r="DS33" s="722"/>
      <c r="DT33" s="722"/>
      <c r="DU33" s="722"/>
      <c r="DV33" s="723"/>
      <c r="DW33" s="690">
        <v>42.7</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201014</v>
      </c>
      <c r="S34" s="686"/>
      <c r="T34" s="686"/>
      <c r="U34" s="686"/>
      <c r="V34" s="686"/>
      <c r="W34" s="686"/>
      <c r="X34" s="686"/>
      <c r="Y34" s="687"/>
      <c r="Z34" s="688">
        <v>0.3</v>
      </c>
      <c r="AA34" s="688"/>
      <c r="AB34" s="688"/>
      <c r="AC34" s="688"/>
      <c r="AD34" s="689">
        <v>19106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11229729</v>
      </c>
      <c r="CS34" s="686"/>
      <c r="CT34" s="686"/>
      <c r="CU34" s="686"/>
      <c r="CV34" s="686"/>
      <c r="CW34" s="686"/>
      <c r="CX34" s="686"/>
      <c r="CY34" s="687"/>
      <c r="CZ34" s="690">
        <v>17.5</v>
      </c>
      <c r="DA34" s="720"/>
      <c r="DB34" s="720"/>
      <c r="DC34" s="724"/>
      <c r="DD34" s="694">
        <v>3805163</v>
      </c>
      <c r="DE34" s="686"/>
      <c r="DF34" s="686"/>
      <c r="DG34" s="686"/>
      <c r="DH34" s="686"/>
      <c r="DI34" s="686"/>
      <c r="DJ34" s="686"/>
      <c r="DK34" s="687"/>
      <c r="DL34" s="694">
        <v>2871504</v>
      </c>
      <c r="DM34" s="686"/>
      <c r="DN34" s="686"/>
      <c r="DO34" s="686"/>
      <c r="DP34" s="686"/>
      <c r="DQ34" s="686"/>
      <c r="DR34" s="686"/>
      <c r="DS34" s="686"/>
      <c r="DT34" s="686"/>
      <c r="DU34" s="686"/>
      <c r="DV34" s="687"/>
      <c r="DW34" s="690">
        <v>16.3</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174931</v>
      </c>
      <c r="S35" s="686"/>
      <c r="T35" s="686"/>
      <c r="U35" s="686"/>
      <c r="V35" s="686"/>
      <c r="W35" s="686"/>
      <c r="X35" s="686"/>
      <c r="Y35" s="687"/>
      <c r="Z35" s="688">
        <v>0.2</v>
      </c>
      <c r="AA35" s="688"/>
      <c r="AB35" s="688"/>
      <c r="AC35" s="688"/>
      <c r="AD35" s="689" t="s">
        <v>147</v>
      </c>
      <c r="AE35" s="689"/>
      <c r="AF35" s="689"/>
      <c r="AG35" s="689"/>
      <c r="AH35" s="689"/>
      <c r="AI35" s="689"/>
      <c r="AJ35" s="689"/>
      <c r="AK35" s="689"/>
      <c r="AL35" s="690" t="s">
        <v>241</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419825</v>
      </c>
      <c r="CS35" s="722"/>
      <c r="CT35" s="722"/>
      <c r="CU35" s="722"/>
      <c r="CV35" s="722"/>
      <c r="CW35" s="722"/>
      <c r="CX35" s="722"/>
      <c r="CY35" s="723"/>
      <c r="CZ35" s="690">
        <v>0.7</v>
      </c>
      <c r="DA35" s="720"/>
      <c r="DB35" s="720"/>
      <c r="DC35" s="724"/>
      <c r="DD35" s="694">
        <v>331765</v>
      </c>
      <c r="DE35" s="722"/>
      <c r="DF35" s="722"/>
      <c r="DG35" s="722"/>
      <c r="DH35" s="722"/>
      <c r="DI35" s="722"/>
      <c r="DJ35" s="722"/>
      <c r="DK35" s="723"/>
      <c r="DL35" s="694">
        <v>322711</v>
      </c>
      <c r="DM35" s="722"/>
      <c r="DN35" s="722"/>
      <c r="DO35" s="722"/>
      <c r="DP35" s="722"/>
      <c r="DQ35" s="722"/>
      <c r="DR35" s="722"/>
      <c r="DS35" s="722"/>
      <c r="DT35" s="722"/>
      <c r="DU35" s="722"/>
      <c r="DV35" s="723"/>
      <c r="DW35" s="690">
        <v>1.8</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8055332</v>
      </c>
      <c r="S36" s="686"/>
      <c r="T36" s="686"/>
      <c r="U36" s="686"/>
      <c r="V36" s="686"/>
      <c r="W36" s="686"/>
      <c r="X36" s="686"/>
      <c r="Y36" s="687"/>
      <c r="Z36" s="688">
        <v>11.4</v>
      </c>
      <c r="AA36" s="688"/>
      <c r="AB36" s="688"/>
      <c r="AC36" s="688"/>
      <c r="AD36" s="689" t="s">
        <v>138</v>
      </c>
      <c r="AE36" s="689"/>
      <c r="AF36" s="689"/>
      <c r="AG36" s="689"/>
      <c r="AH36" s="689"/>
      <c r="AI36" s="689"/>
      <c r="AJ36" s="689"/>
      <c r="AK36" s="689"/>
      <c r="AL36" s="690" t="s">
        <v>241</v>
      </c>
      <c r="AM36" s="691"/>
      <c r="AN36" s="691"/>
      <c r="AO36" s="692"/>
      <c r="AP36" s="235"/>
      <c r="AQ36" s="759" t="s">
        <v>330</v>
      </c>
      <c r="AR36" s="760"/>
      <c r="AS36" s="760"/>
      <c r="AT36" s="760"/>
      <c r="AU36" s="760"/>
      <c r="AV36" s="760"/>
      <c r="AW36" s="760"/>
      <c r="AX36" s="760"/>
      <c r="AY36" s="761"/>
      <c r="AZ36" s="674">
        <v>4573676</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13186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13236254</v>
      </c>
      <c r="CS36" s="686"/>
      <c r="CT36" s="686"/>
      <c r="CU36" s="686"/>
      <c r="CV36" s="686"/>
      <c r="CW36" s="686"/>
      <c r="CX36" s="686"/>
      <c r="CY36" s="687"/>
      <c r="CZ36" s="690">
        <v>20.7</v>
      </c>
      <c r="DA36" s="720"/>
      <c r="DB36" s="720"/>
      <c r="DC36" s="724"/>
      <c r="DD36" s="694">
        <v>4434525</v>
      </c>
      <c r="DE36" s="686"/>
      <c r="DF36" s="686"/>
      <c r="DG36" s="686"/>
      <c r="DH36" s="686"/>
      <c r="DI36" s="686"/>
      <c r="DJ36" s="686"/>
      <c r="DK36" s="687"/>
      <c r="DL36" s="694">
        <v>2441360</v>
      </c>
      <c r="DM36" s="686"/>
      <c r="DN36" s="686"/>
      <c r="DO36" s="686"/>
      <c r="DP36" s="686"/>
      <c r="DQ36" s="686"/>
      <c r="DR36" s="686"/>
      <c r="DS36" s="686"/>
      <c r="DT36" s="686"/>
      <c r="DU36" s="686"/>
      <c r="DV36" s="687"/>
      <c r="DW36" s="690">
        <v>13.9</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9149513</v>
      </c>
      <c r="S37" s="686"/>
      <c r="T37" s="686"/>
      <c r="U37" s="686"/>
      <c r="V37" s="686"/>
      <c r="W37" s="686"/>
      <c r="X37" s="686"/>
      <c r="Y37" s="687"/>
      <c r="Z37" s="688">
        <v>13</v>
      </c>
      <c r="AA37" s="688"/>
      <c r="AB37" s="688"/>
      <c r="AC37" s="688"/>
      <c r="AD37" s="689" t="s">
        <v>138</v>
      </c>
      <c r="AE37" s="689"/>
      <c r="AF37" s="689"/>
      <c r="AG37" s="689"/>
      <c r="AH37" s="689"/>
      <c r="AI37" s="689"/>
      <c r="AJ37" s="689"/>
      <c r="AK37" s="689"/>
      <c r="AL37" s="690" t="s">
        <v>147</v>
      </c>
      <c r="AM37" s="691"/>
      <c r="AN37" s="691"/>
      <c r="AO37" s="692"/>
      <c r="AQ37" s="763" t="s">
        <v>334</v>
      </c>
      <c r="AR37" s="764"/>
      <c r="AS37" s="764"/>
      <c r="AT37" s="764"/>
      <c r="AU37" s="764"/>
      <c r="AV37" s="764"/>
      <c r="AW37" s="764"/>
      <c r="AX37" s="764"/>
      <c r="AY37" s="765"/>
      <c r="AZ37" s="685">
        <v>845730</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4043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904906</v>
      </c>
      <c r="CS37" s="722"/>
      <c r="CT37" s="722"/>
      <c r="CU37" s="722"/>
      <c r="CV37" s="722"/>
      <c r="CW37" s="722"/>
      <c r="CX37" s="722"/>
      <c r="CY37" s="723"/>
      <c r="CZ37" s="690">
        <v>1.4</v>
      </c>
      <c r="DA37" s="720"/>
      <c r="DB37" s="720"/>
      <c r="DC37" s="724"/>
      <c r="DD37" s="694">
        <v>904890</v>
      </c>
      <c r="DE37" s="722"/>
      <c r="DF37" s="722"/>
      <c r="DG37" s="722"/>
      <c r="DH37" s="722"/>
      <c r="DI37" s="722"/>
      <c r="DJ37" s="722"/>
      <c r="DK37" s="723"/>
      <c r="DL37" s="694">
        <v>878041</v>
      </c>
      <c r="DM37" s="722"/>
      <c r="DN37" s="722"/>
      <c r="DO37" s="722"/>
      <c r="DP37" s="722"/>
      <c r="DQ37" s="722"/>
      <c r="DR37" s="722"/>
      <c r="DS37" s="722"/>
      <c r="DT37" s="722"/>
      <c r="DU37" s="722"/>
      <c r="DV37" s="723"/>
      <c r="DW37" s="690">
        <v>5</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1171095</v>
      </c>
      <c r="S38" s="686"/>
      <c r="T38" s="686"/>
      <c r="U38" s="686"/>
      <c r="V38" s="686"/>
      <c r="W38" s="686"/>
      <c r="X38" s="686"/>
      <c r="Y38" s="687"/>
      <c r="Z38" s="688">
        <v>1.7</v>
      </c>
      <c r="AA38" s="688"/>
      <c r="AB38" s="688"/>
      <c r="AC38" s="688"/>
      <c r="AD38" s="689">
        <v>19299</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799244</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9681</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2634576</v>
      </c>
      <c r="CS38" s="686"/>
      <c r="CT38" s="686"/>
      <c r="CU38" s="686"/>
      <c r="CV38" s="686"/>
      <c r="CW38" s="686"/>
      <c r="CX38" s="686"/>
      <c r="CY38" s="687"/>
      <c r="CZ38" s="690">
        <v>4.0999999999999996</v>
      </c>
      <c r="DA38" s="720"/>
      <c r="DB38" s="720"/>
      <c r="DC38" s="724"/>
      <c r="DD38" s="694">
        <v>2062313</v>
      </c>
      <c r="DE38" s="686"/>
      <c r="DF38" s="686"/>
      <c r="DG38" s="686"/>
      <c r="DH38" s="686"/>
      <c r="DI38" s="686"/>
      <c r="DJ38" s="686"/>
      <c r="DK38" s="687"/>
      <c r="DL38" s="694">
        <v>1862992</v>
      </c>
      <c r="DM38" s="686"/>
      <c r="DN38" s="686"/>
      <c r="DO38" s="686"/>
      <c r="DP38" s="686"/>
      <c r="DQ38" s="686"/>
      <c r="DR38" s="686"/>
      <c r="DS38" s="686"/>
      <c r="DT38" s="686"/>
      <c r="DU38" s="686"/>
      <c r="DV38" s="687"/>
      <c r="DW38" s="690">
        <v>10.6</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2355626</v>
      </c>
      <c r="S39" s="686"/>
      <c r="T39" s="686"/>
      <c r="U39" s="686"/>
      <c r="V39" s="686"/>
      <c r="W39" s="686"/>
      <c r="X39" s="686"/>
      <c r="Y39" s="687"/>
      <c r="Z39" s="688">
        <v>3.3</v>
      </c>
      <c r="AA39" s="688"/>
      <c r="AB39" s="688"/>
      <c r="AC39" s="688"/>
      <c r="AD39" s="689" t="s">
        <v>147</v>
      </c>
      <c r="AE39" s="689"/>
      <c r="AF39" s="689"/>
      <c r="AG39" s="689"/>
      <c r="AH39" s="689"/>
      <c r="AI39" s="689"/>
      <c r="AJ39" s="689"/>
      <c r="AK39" s="689"/>
      <c r="AL39" s="690" t="s">
        <v>147</v>
      </c>
      <c r="AM39" s="691"/>
      <c r="AN39" s="691"/>
      <c r="AO39" s="692"/>
      <c r="AQ39" s="763" t="s">
        <v>342</v>
      </c>
      <c r="AR39" s="764"/>
      <c r="AS39" s="764"/>
      <c r="AT39" s="764"/>
      <c r="AU39" s="764"/>
      <c r="AV39" s="764"/>
      <c r="AW39" s="764"/>
      <c r="AX39" s="764"/>
      <c r="AY39" s="765"/>
      <c r="AZ39" s="685">
        <v>294126</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15732</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6103484</v>
      </c>
      <c r="CS39" s="722"/>
      <c r="CT39" s="722"/>
      <c r="CU39" s="722"/>
      <c r="CV39" s="722"/>
      <c r="CW39" s="722"/>
      <c r="CX39" s="722"/>
      <c r="CY39" s="723"/>
      <c r="CZ39" s="690">
        <v>9.5</v>
      </c>
      <c r="DA39" s="720"/>
      <c r="DB39" s="720"/>
      <c r="DC39" s="724"/>
      <c r="DD39" s="694">
        <v>1422309</v>
      </c>
      <c r="DE39" s="722"/>
      <c r="DF39" s="722"/>
      <c r="DG39" s="722"/>
      <c r="DH39" s="722"/>
      <c r="DI39" s="722"/>
      <c r="DJ39" s="722"/>
      <c r="DK39" s="723"/>
      <c r="DL39" s="694" t="s">
        <v>147</v>
      </c>
      <c r="DM39" s="722"/>
      <c r="DN39" s="722"/>
      <c r="DO39" s="722"/>
      <c r="DP39" s="722"/>
      <c r="DQ39" s="722"/>
      <c r="DR39" s="722"/>
      <c r="DS39" s="722"/>
      <c r="DT39" s="722"/>
      <c r="DU39" s="722"/>
      <c r="DV39" s="723"/>
      <c r="DW39" s="690" t="s">
        <v>147</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241</v>
      </c>
      <c r="S40" s="686"/>
      <c r="T40" s="686"/>
      <c r="U40" s="686"/>
      <c r="V40" s="686"/>
      <c r="W40" s="686"/>
      <c r="X40" s="686"/>
      <c r="Y40" s="687"/>
      <c r="Z40" s="688" t="s">
        <v>241</v>
      </c>
      <c r="AA40" s="688"/>
      <c r="AB40" s="688"/>
      <c r="AC40" s="688"/>
      <c r="AD40" s="689" t="s">
        <v>147</v>
      </c>
      <c r="AE40" s="689"/>
      <c r="AF40" s="689"/>
      <c r="AG40" s="689"/>
      <c r="AH40" s="689"/>
      <c r="AI40" s="689"/>
      <c r="AJ40" s="689"/>
      <c r="AK40" s="689"/>
      <c r="AL40" s="690" t="s">
        <v>147</v>
      </c>
      <c r="AM40" s="691"/>
      <c r="AN40" s="691"/>
      <c r="AO40" s="692"/>
      <c r="AQ40" s="763" t="s">
        <v>346</v>
      </c>
      <c r="AR40" s="764"/>
      <c r="AS40" s="764"/>
      <c r="AT40" s="764"/>
      <c r="AU40" s="764"/>
      <c r="AV40" s="764"/>
      <c r="AW40" s="764"/>
      <c r="AX40" s="764"/>
      <c r="AY40" s="765"/>
      <c r="AZ40" s="685">
        <v>210813</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21</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1085670</v>
      </c>
      <c r="CS40" s="686"/>
      <c r="CT40" s="686"/>
      <c r="CU40" s="686"/>
      <c r="CV40" s="686"/>
      <c r="CW40" s="686"/>
      <c r="CX40" s="686"/>
      <c r="CY40" s="687"/>
      <c r="CZ40" s="690">
        <v>1.7</v>
      </c>
      <c r="DA40" s="720"/>
      <c r="DB40" s="720"/>
      <c r="DC40" s="724"/>
      <c r="DD40" s="694">
        <v>445320</v>
      </c>
      <c r="DE40" s="686"/>
      <c r="DF40" s="686"/>
      <c r="DG40" s="686"/>
      <c r="DH40" s="686"/>
      <c r="DI40" s="686"/>
      <c r="DJ40" s="686"/>
      <c r="DK40" s="687"/>
      <c r="DL40" s="694">
        <v>22954</v>
      </c>
      <c r="DM40" s="686"/>
      <c r="DN40" s="686"/>
      <c r="DO40" s="686"/>
      <c r="DP40" s="686"/>
      <c r="DQ40" s="686"/>
      <c r="DR40" s="686"/>
      <c r="DS40" s="686"/>
      <c r="DT40" s="686"/>
      <c r="DU40" s="686"/>
      <c r="DV40" s="687"/>
      <c r="DW40" s="690">
        <v>0.1</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147</v>
      </c>
      <c r="AA41" s="688"/>
      <c r="AB41" s="688"/>
      <c r="AC41" s="688"/>
      <c r="AD41" s="689" t="s">
        <v>147</v>
      </c>
      <c r="AE41" s="689"/>
      <c r="AF41" s="689"/>
      <c r="AG41" s="689"/>
      <c r="AH41" s="689"/>
      <c r="AI41" s="689"/>
      <c r="AJ41" s="689"/>
      <c r="AK41" s="689"/>
      <c r="AL41" s="690" t="s">
        <v>138</v>
      </c>
      <c r="AM41" s="691"/>
      <c r="AN41" s="691"/>
      <c r="AO41" s="692"/>
      <c r="AQ41" s="763" t="s">
        <v>351</v>
      </c>
      <c r="AR41" s="764"/>
      <c r="AS41" s="764"/>
      <c r="AT41" s="764"/>
      <c r="AU41" s="764"/>
      <c r="AV41" s="764"/>
      <c r="AW41" s="764"/>
      <c r="AX41" s="764"/>
      <c r="AY41" s="765"/>
      <c r="AZ41" s="685">
        <v>561816</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29</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147</v>
      </c>
      <c r="CS41" s="722"/>
      <c r="CT41" s="722"/>
      <c r="CU41" s="722"/>
      <c r="CV41" s="722"/>
      <c r="CW41" s="722"/>
      <c r="CX41" s="722"/>
      <c r="CY41" s="723"/>
      <c r="CZ41" s="690" t="s">
        <v>138</v>
      </c>
      <c r="DA41" s="720"/>
      <c r="DB41" s="720"/>
      <c r="DC41" s="724"/>
      <c r="DD41" s="694" t="s">
        <v>147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916628</v>
      </c>
      <c r="S42" s="686"/>
      <c r="T42" s="686"/>
      <c r="U42" s="686"/>
      <c r="V42" s="686"/>
      <c r="W42" s="686"/>
      <c r="X42" s="686"/>
      <c r="Y42" s="687"/>
      <c r="Z42" s="688">
        <v>1.3</v>
      </c>
      <c r="AA42" s="688"/>
      <c r="AB42" s="688"/>
      <c r="AC42" s="688"/>
      <c r="AD42" s="689" t="s">
        <v>138</v>
      </c>
      <c r="AE42" s="689"/>
      <c r="AF42" s="689"/>
      <c r="AG42" s="689"/>
      <c r="AH42" s="689"/>
      <c r="AI42" s="689"/>
      <c r="AJ42" s="689"/>
      <c r="AK42" s="689"/>
      <c r="AL42" s="690" t="s">
        <v>147</v>
      </c>
      <c r="AM42" s="691"/>
      <c r="AN42" s="691"/>
      <c r="AO42" s="692"/>
      <c r="AQ42" s="784" t="s">
        <v>355</v>
      </c>
      <c r="AR42" s="785"/>
      <c r="AS42" s="785"/>
      <c r="AT42" s="785"/>
      <c r="AU42" s="785"/>
      <c r="AV42" s="785"/>
      <c r="AW42" s="785"/>
      <c r="AX42" s="785"/>
      <c r="AY42" s="786"/>
      <c r="AZ42" s="776">
        <v>1861947</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404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16171948</v>
      </c>
      <c r="CS42" s="686"/>
      <c r="CT42" s="686"/>
      <c r="CU42" s="686"/>
      <c r="CV42" s="686"/>
      <c r="CW42" s="686"/>
      <c r="CX42" s="686"/>
      <c r="CY42" s="687"/>
      <c r="CZ42" s="690">
        <v>25.2</v>
      </c>
      <c r="DA42" s="691"/>
      <c r="DB42" s="691"/>
      <c r="DC42" s="703"/>
      <c r="DD42" s="694">
        <v>3156093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70610375</v>
      </c>
      <c r="S43" s="777"/>
      <c r="T43" s="777"/>
      <c r="U43" s="777"/>
      <c r="V43" s="777"/>
      <c r="W43" s="777"/>
      <c r="X43" s="777"/>
      <c r="Y43" s="778"/>
      <c r="Z43" s="779">
        <v>100</v>
      </c>
      <c r="AA43" s="779"/>
      <c r="AB43" s="779"/>
      <c r="AC43" s="779"/>
      <c r="AD43" s="780">
        <v>16692030</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280397</v>
      </c>
      <c r="CS43" s="722"/>
      <c r="CT43" s="722"/>
      <c r="CU43" s="722"/>
      <c r="CV43" s="722"/>
      <c r="CW43" s="722"/>
      <c r="CX43" s="722"/>
      <c r="CY43" s="723"/>
      <c r="CZ43" s="690">
        <v>0.4</v>
      </c>
      <c r="DA43" s="720"/>
      <c r="DB43" s="720"/>
      <c r="DC43" s="724"/>
      <c r="DD43" s="694">
        <v>280397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12942439</v>
      </c>
      <c r="CS44" s="686"/>
      <c r="CT44" s="686"/>
      <c r="CU44" s="686"/>
      <c r="CV44" s="686"/>
      <c r="CW44" s="686"/>
      <c r="CX44" s="686"/>
      <c r="CY44" s="687"/>
      <c r="CZ44" s="690">
        <v>20.2</v>
      </c>
      <c r="DA44" s="691"/>
      <c r="DB44" s="691"/>
      <c r="DC44" s="703"/>
      <c r="DD44" s="694">
        <v>2557422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9956971</v>
      </c>
      <c r="CS45" s="722"/>
      <c r="CT45" s="722"/>
      <c r="CU45" s="722"/>
      <c r="CV45" s="722"/>
      <c r="CW45" s="722"/>
      <c r="CX45" s="722"/>
      <c r="CY45" s="723"/>
      <c r="CZ45" s="690">
        <v>15.5</v>
      </c>
      <c r="DA45" s="720"/>
      <c r="DB45" s="720"/>
      <c r="DC45" s="724"/>
      <c r="DD45" s="694">
        <v>1141478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1973228</v>
      </c>
      <c r="CS46" s="686"/>
      <c r="CT46" s="686"/>
      <c r="CU46" s="686"/>
      <c r="CV46" s="686"/>
      <c r="CW46" s="686"/>
      <c r="CX46" s="686"/>
      <c r="CY46" s="687"/>
      <c r="CZ46" s="690">
        <v>3.1</v>
      </c>
      <c r="DA46" s="691"/>
      <c r="DB46" s="691"/>
      <c r="DC46" s="703"/>
      <c r="DD46" s="694">
        <v>407204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3229509</v>
      </c>
      <c r="CS47" s="722"/>
      <c r="CT47" s="722"/>
      <c r="CU47" s="722"/>
      <c r="CV47" s="722"/>
      <c r="CW47" s="722"/>
      <c r="CX47" s="722"/>
      <c r="CY47" s="723"/>
      <c r="CZ47" s="690">
        <v>5</v>
      </c>
      <c r="DA47" s="720"/>
      <c r="DB47" s="720"/>
      <c r="DC47" s="724"/>
      <c r="DD47" s="694">
        <v>598671</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241</v>
      </c>
      <c r="DA48" s="691"/>
      <c r="DB48" s="691"/>
      <c r="DC48" s="703"/>
      <c r="DD48" s="694" t="s">
        <v>147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64083967</v>
      </c>
      <c r="CS49" s="756"/>
      <c r="CT49" s="756"/>
      <c r="CU49" s="756"/>
      <c r="CV49" s="756"/>
      <c r="CW49" s="756"/>
      <c r="CX49" s="756"/>
      <c r="CY49" s="787"/>
      <c r="CZ49" s="781">
        <v>100</v>
      </c>
      <c r="DA49" s="788"/>
      <c r="DB49" s="788"/>
      <c r="DC49" s="789"/>
      <c r="DD49" s="790">
        <v>25383203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hCf2k+Yf1oV9EBbU00ZkhnBNuueuXN12fEjFHnrsd9LAiM/mIXmWquAIY2tj0PwzjxlFbNiCel9o8v/7qkAQ==" saltValue="BtA9DI0xiVbvuuXW8ok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30" sqref="AF30:AJ3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70651</v>
      </c>
      <c r="R7" s="821"/>
      <c r="S7" s="821"/>
      <c r="T7" s="821"/>
      <c r="U7" s="821"/>
      <c r="V7" s="821">
        <v>64131</v>
      </c>
      <c r="W7" s="821"/>
      <c r="X7" s="821"/>
      <c r="Y7" s="821"/>
      <c r="Z7" s="821"/>
      <c r="AA7" s="821">
        <f>Q7-V7</f>
        <v>6520</v>
      </c>
      <c r="AB7" s="821"/>
      <c r="AC7" s="821"/>
      <c r="AD7" s="821"/>
      <c r="AE7" s="822"/>
      <c r="AF7" s="823">
        <v>1801</v>
      </c>
      <c r="AG7" s="824"/>
      <c r="AH7" s="824"/>
      <c r="AI7" s="824"/>
      <c r="AJ7" s="825"/>
      <c r="AK7" s="860">
        <v>8044</v>
      </c>
      <c r="AL7" s="861"/>
      <c r="AM7" s="861"/>
      <c r="AN7" s="861"/>
      <c r="AO7" s="861"/>
      <c r="AP7" s="861">
        <v>27828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0</v>
      </c>
      <c r="CI7" s="858"/>
      <c r="CJ7" s="858"/>
      <c r="CK7" s="858"/>
      <c r="CL7" s="859"/>
      <c r="CM7" s="857">
        <v>13</v>
      </c>
      <c r="CN7" s="858"/>
      <c r="CO7" s="858"/>
      <c r="CP7" s="858"/>
      <c r="CQ7" s="859"/>
      <c r="CR7" s="857">
        <v>5</v>
      </c>
      <c r="CS7" s="858"/>
      <c r="CT7" s="858"/>
      <c r="CU7" s="858"/>
      <c r="CV7" s="859"/>
      <c r="CW7" s="857" t="s">
        <v>586</v>
      </c>
      <c r="CX7" s="858"/>
      <c r="CY7" s="858"/>
      <c r="CZ7" s="858"/>
      <c r="DA7" s="859"/>
      <c r="DB7" s="857" t="s">
        <v>586</v>
      </c>
      <c r="DC7" s="858"/>
      <c r="DD7" s="858"/>
      <c r="DE7" s="858"/>
      <c r="DF7" s="859"/>
      <c r="DG7" s="857" t="s">
        <v>586</v>
      </c>
      <c r="DH7" s="858"/>
      <c r="DI7" s="858"/>
      <c r="DJ7" s="858"/>
      <c r="DK7" s="859"/>
      <c r="DL7" s="857" t="s">
        <v>586</v>
      </c>
      <c r="DM7" s="858"/>
      <c r="DN7" s="858"/>
      <c r="DO7" s="858"/>
      <c r="DP7" s="859"/>
      <c r="DQ7" s="857" t="s">
        <v>586</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43</v>
      </c>
      <c r="R8" s="845"/>
      <c r="S8" s="845"/>
      <c r="T8" s="845"/>
      <c r="U8" s="845"/>
      <c r="V8" s="845">
        <v>40</v>
      </c>
      <c r="W8" s="845"/>
      <c r="X8" s="845"/>
      <c r="Y8" s="845"/>
      <c r="Z8" s="845"/>
      <c r="AA8" s="846">
        <f>Q8-V8</f>
        <v>3</v>
      </c>
      <c r="AB8" s="847"/>
      <c r="AC8" s="847"/>
      <c r="AD8" s="847"/>
      <c r="AE8" s="848"/>
      <c r="AF8" s="849">
        <v>3</v>
      </c>
      <c r="AG8" s="847"/>
      <c r="AH8" s="847"/>
      <c r="AI8" s="847"/>
      <c r="AJ8" s="848"/>
      <c r="AK8" s="850">
        <v>0</v>
      </c>
      <c r="AL8" s="851"/>
      <c r="AM8" s="851"/>
      <c r="AN8" s="851"/>
      <c r="AO8" s="851"/>
      <c r="AP8" s="851" t="s">
        <v>586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-5</v>
      </c>
      <c r="CI8" s="868"/>
      <c r="CJ8" s="868"/>
      <c r="CK8" s="868"/>
      <c r="CL8" s="869"/>
      <c r="CM8" s="867">
        <v>278</v>
      </c>
      <c r="CN8" s="868"/>
      <c r="CO8" s="868"/>
      <c r="CP8" s="868"/>
      <c r="CQ8" s="869"/>
      <c r="CR8" s="867">
        <v>30</v>
      </c>
      <c r="CS8" s="868"/>
      <c r="CT8" s="868"/>
      <c r="CU8" s="868"/>
      <c r="CV8" s="869"/>
      <c r="CW8" s="867" t="s">
        <v>586</v>
      </c>
      <c r="CX8" s="868"/>
      <c r="CY8" s="868"/>
      <c r="CZ8" s="868"/>
      <c r="DA8" s="869"/>
      <c r="DB8" s="867" t="s">
        <v>586</v>
      </c>
      <c r="DC8" s="868"/>
      <c r="DD8" s="868"/>
      <c r="DE8" s="868"/>
      <c r="DF8" s="869"/>
      <c r="DG8" s="867" t="s">
        <v>586</v>
      </c>
      <c r="DH8" s="868"/>
      <c r="DI8" s="868"/>
      <c r="DJ8" s="868"/>
      <c r="DK8" s="869"/>
      <c r="DL8" s="867" t="s">
        <v>586</v>
      </c>
      <c r="DM8" s="868"/>
      <c r="DN8" s="868"/>
      <c r="DO8" s="868"/>
      <c r="DP8" s="869"/>
      <c r="DQ8" s="867" t="s">
        <v>586</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20</v>
      </c>
      <c r="R9" s="845"/>
      <c r="S9" s="845"/>
      <c r="T9" s="845"/>
      <c r="U9" s="845"/>
      <c r="V9" s="845">
        <v>17</v>
      </c>
      <c r="W9" s="845"/>
      <c r="X9" s="845"/>
      <c r="Y9" s="845"/>
      <c r="Z9" s="845"/>
      <c r="AA9" s="846">
        <f>Q9-V9</f>
        <v>3</v>
      </c>
      <c r="AB9" s="847"/>
      <c r="AC9" s="847"/>
      <c r="AD9" s="847"/>
      <c r="AE9" s="848"/>
      <c r="AF9" s="849">
        <v>3</v>
      </c>
      <c r="AG9" s="847"/>
      <c r="AH9" s="847"/>
      <c r="AI9" s="847"/>
      <c r="AJ9" s="848"/>
      <c r="AK9" s="850">
        <v>16</v>
      </c>
      <c r="AL9" s="851"/>
      <c r="AM9" s="851"/>
      <c r="AN9" s="851"/>
      <c r="AO9" s="851"/>
      <c r="AP9" s="851" t="s">
        <v>586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0</v>
      </c>
      <c r="CI9" s="868"/>
      <c r="CJ9" s="868"/>
      <c r="CK9" s="868"/>
      <c r="CL9" s="869"/>
      <c r="CM9" s="867">
        <v>23</v>
      </c>
      <c r="CN9" s="868"/>
      <c r="CO9" s="868"/>
      <c r="CP9" s="868"/>
      <c r="CQ9" s="869"/>
      <c r="CR9" s="867">
        <v>5</v>
      </c>
      <c r="CS9" s="868"/>
      <c r="CT9" s="868"/>
      <c r="CU9" s="868"/>
      <c r="CV9" s="869"/>
      <c r="CW9" s="867">
        <v>50</v>
      </c>
      <c r="CX9" s="868"/>
      <c r="CY9" s="868"/>
      <c r="CZ9" s="868"/>
      <c r="DA9" s="869"/>
      <c r="DB9" s="867" t="s">
        <v>586</v>
      </c>
      <c r="DC9" s="868"/>
      <c r="DD9" s="868"/>
      <c r="DE9" s="868"/>
      <c r="DF9" s="869"/>
      <c r="DG9" s="867" t="s">
        <v>586</v>
      </c>
      <c r="DH9" s="868"/>
      <c r="DI9" s="868"/>
      <c r="DJ9" s="868"/>
      <c r="DK9" s="869"/>
      <c r="DL9" s="867" t="s">
        <v>586</v>
      </c>
      <c r="DM9" s="868"/>
      <c r="DN9" s="868"/>
      <c r="DO9" s="868"/>
      <c r="DP9" s="869"/>
      <c r="DQ9" s="867" t="s">
        <v>586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9"/>
      <c r="AG10" s="847"/>
      <c r="AH10" s="847"/>
      <c r="AI10" s="847"/>
      <c r="AJ10" s="848"/>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9"/>
      <c r="AG11" s="847"/>
      <c r="AH11" s="847"/>
      <c r="AI11" s="847"/>
      <c r="AJ11" s="848"/>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9"/>
      <c r="AG12" s="847"/>
      <c r="AH12" s="847"/>
      <c r="AI12" s="847"/>
      <c r="AJ12" s="848"/>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9"/>
      <c r="AG13" s="847"/>
      <c r="AH13" s="847"/>
      <c r="AI13" s="847"/>
      <c r="AJ13" s="848"/>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9"/>
      <c r="AG14" s="847"/>
      <c r="AH14" s="847"/>
      <c r="AI14" s="847"/>
      <c r="AJ14" s="848"/>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9"/>
      <c r="AG15" s="847"/>
      <c r="AH15" s="847"/>
      <c r="AI15" s="847"/>
      <c r="AJ15" s="848"/>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9"/>
      <c r="AG16" s="847"/>
      <c r="AH16" s="847"/>
      <c r="AI16" s="847"/>
      <c r="AJ16" s="848"/>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9"/>
      <c r="AG17" s="847"/>
      <c r="AH17" s="847"/>
      <c r="AI17" s="847"/>
      <c r="AJ17" s="848"/>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9"/>
      <c r="AG18" s="847"/>
      <c r="AH18" s="847"/>
      <c r="AI18" s="847"/>
      <c r="AJ18" s="848"/>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9"/>
      <c r="AG19" s="847"/>
      <c r="AH19" s="847"/>
      <c r="AI19" s="847"/>
      <c r="AJ19" s="848"/>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9"/>
      <c r="AG20" s="847"/>
      <c r="AH20" s="847"/>
      <c r="AI20" s="847"/>
      <c r="AJ20" s="848"/>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9"/>
      <c r="AG21" s="847"/>
      <c r="AH21" s="847"/>
      <c r="AI21" s="847"/>
      <c r="AJ21" s="848"/>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9"/>
      <c r="AG22" s="847"/>
      <c r="AH22" s="847"/>
      <c r="AI22" s="847"/>
      <c r="AJ22" s="848"/>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f>Q7+Q8+Q9</f>
        <v>70714</v>
      </c>
      <c r="R23" s="880"/>
      <c r="S23" s="880"/>
      <c r="T23" s="880"/>
      <c r="U23" s="880"/>
      <c r="V23" s="880">
        <f>V7+V8+V9</f>
        <v>64188</v>
      </c>
      <c r="W23" s="880"/>
      <c r="X23" s="880"/>
      <c r="Y23" s="880"/>
      <c r="Z23" s="880"/>
      <c r="AA23" s="880">
        <f>AA7+AA8+AA9</f>
        <v>6526</v>
      </c>
      <c r="AB23" s="880"/>
      <c r="AC23" s="880"/>
      <c r="AD23" s="880"/>
      <c r="AE23" s="881"/>
      <c r="AF23" s="882">
        <v>1807</v>
      </c>
      <c r="AG23" s="880"/>
      <c r="AH23" s="880"/>
      <c r="AI23" s="880"/>
      <c r="AJ23" s="883"/>
      <c r="AK23" s="884"/>
      <c r="AL23" s="885"/>
      <c r="AM23" s="885"/>
      <c r="AN23" s="885"/>
      <c r="AO23" s="885"/>
      <c r="AP23" s="880">
        <v>27828</v>
      </c>
      <c r="AQ23" s="880"/>
      <c r="AR23" s="880"/>
      <c r="AS23" s="880"/>
      <c r="AT23" s="880"/>
      <c r="AU23" s="886"/>
      <c r="AV23" s="886"/>
      <c r="AW23" s="886"/>
      <c r="AX23" s="886"/>
      <c r="AY23" s="887"/>
      <c r="AZ23" s="895" t="s">
        <v>147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9001</v>
      </c>
      <c r="R28" s="909"/>
      <c r="S28" s="909"/>
      <c r="T28" s="909"/>
      <c r="U28" s="909"/>
      <c r="V28" s="909">
        <v>8988</v>
      </c>
      <c r="W28" s="909"/>
      <c r="X28" s="909"/>
      <c r="Y28" s="909"/>
      <c r="Z28" s="909"/>
      <c r="AA28" s="909">
        <f>Q28-V28</f>
        <v>13</v>
      </c>
      <c r="AB28" s="909"/>
      <c r="AC28" s="909"/>
      <c r="AD28" s="909"/>
      <c r="AE28" s="910"/>
      <c r="AF28" s="911">
        <v>13</v>
      </c>
      <c r="AG28" s="909"/>
      <c r="AH28" s="909"/>
      <c r="AI28" s="909"/>
      <c r="AJ28" s="912"/>
      <c r="AK28" s="913">
        <v>706</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7176</v>
      </c>
      <c r="R29" s="845"/>
      <c r="S29" s="845"/>
      <c r="T29" s="845"/>
      <c r="U29" s="845"/>
      <c r="V29" s="845">
        <v>6853</v>
      </c>
      <c r="W29" s="845"/>
      <c r="X29" s="845"/>
      <c r="Y29" s="845"/>
      <c r="Z29" s="845"/>
      <c r="AA29" s="845">
        <f>Q29-V29</f>
        <v>323</v>
      </c>
      <c r="AB29" s="845"/>
      <c r="AC29" s="845"/>
      <c r="AD29" s="845"/>
      <c r="AE29" s="846"/>
      <c r="AF29" s="849">
        <v>323</v>
      </c>
      <c r="AG29" s="847"/>
      <c r="AH29" s="847"/>
      <c r="AI29" s="847"/>
      <c r="AJ29" s="848"/>
      <c r="AK29" s="916">
        <v>1079</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405</v>
      </c>
      <c r="R30" s="845"/>
      <c r="S30" s="845"/>
      <c r="T30" s="845"/>
      <c r="U30" s="845"/>
      <c r="V30" s="845">
        <v>404</v>
      </c>
      <c r="W30" s="845"/>
      <c r="X30" s="845"/>
      <c r="Y30" s="845"/>
      <c r="Z30" s="845"/>
      <c r="AA30" s="845">
        <f>Q30-V30</f>
        <v>1</v>
      </c>
      <c r="AB30" s="845"/>
      <c r="AC30" s="845"/>
      <c r="AD30" s="845"/>
      <c r="AE30" s="846"/>
      <c r="AF30" s="849">
        <v>1</v>
      </c>
      <c r="AG30" s="847"/>
      <c r="AH30" s="847"/>
      <c r="AI30" s="847"/>
      <c r="AJ30" s="848"/>
      <c r="AK30" s="916">
        <v>189</v>
      </c>
      <c r="AL30" s="917"/>
      <c r="AM30" s="917"/>
      <c r="AN30" s="917"/>
      <c r="AO30" s="917"/>
      <c r="AP30" s="917" t="s">
        <v>586</v>
      </c>
      <c r="AQ30" s="917"/>
      <c r="AR30" s="917"/>
      <c r="AS30" s="917"/>
      <c r="AT30" s="917"/>
      <c r="AU30" s="917" t="s">
        <v>586</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45</v>
      </c>
      <c r="R31" s="845"/>
      <c r="S31" s="845"/>
      <c r="T31" s="845"/>
      <c r="U31" s="845"/>
      <c r="V31" s="845">
        <v>45</v>
      </c>
      <c r="W31" s="845"/>
      <c r="X31" s="845"/>
      <c r="Y31" s="845"/>
      <c r="Z31" s="845"/>
      <c r="AA31" s="845" t="s">
        <v>586</v>
      </c>
      <c r="AB31" s="845"/>
      <c r="AC31" s="845"/>
      <c r="AD31" s="845"/>
      <c r="AE31" s="846"/>
      <c r="AF31" s="849" t="s">
        <v>411</v>
      </c>
      <c r="AG31" s="847"/>
      <c r="AH31" s="847"/>
      <c r="AI31" s="847"/>
      <c r="AJ31" s="848"/>
      <c r="AK31" s="916">
        <v>45</v>
      </c>
      <c r="AL31" s="917"/>
      <c r="AM31" s="917"/>
      <c r="AN31" s="917"/>
      <c r="AO31" s="917"/>
      <c r="AP31" s="917" t="s">
        <v>586</v>
      </c>
      <c r="AQ31" s="917"/>
      <c r="AR31" s="917"/>
      <c r="AS31" s="917"/>
      <c r="AT31" s="917"/>
      <c r="AU31" s="917" t="s">
        <v>586</v>
      </c>
      <c r="AV31" s="917"/>
      <c r="AW31" s="917"/>
      <c r="AX31" s="917"/>
      <c r="AY31" s="917"/>
      <c r="AZ31" s="918" t="s">
        <v>586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1276</v>
      </c>
      <c r="R32" s="845"/>
      <c r="S32" s="845"/>
      <c r="T32" s="845"/>
      <c r="U32" s="845"/>
      <c r="V32" s="845">
        <v>937</v>
      </c>
      <c r="W32" s="845"/>
      <c r="X32" s="845"/>
      <c r="Y32" s="845"/>
      <c r="Z32" s="845"/>
      <c r="AA32" s="845">
        <f>Q32-V32</f>
        <v>339</v>
      </c>
      <c r="AB32" s="845"/>
      <c r="AC32" s="845"/>
      <c r="AD32" s="845"/>
      <c r="AE32" s="846"/>
      <c r="AF32" s="849">
        <v>4591</v>
      </c>
      <c r="AG32" s="847"/>
      <c r="AH32" s="847"/>
      <c r="AI32" s="847"/>
      <c r="AJ32" s="848"/>
      <c r="AK32" s="916">
        <v>278</v>
      </c>
      <c r="AL32" s="917"/>
      <c r="AM32" s="917"/>
      <c r="AN32" s="917"/>
      <c r="AO32" s="917"/>
      <c r="AP32" s="917">
        <v>1276</v>
      </c>
      <c r="AQ32" s="917"/>
      <c r="AR32" s="917"/>
      <c r="AS32" s="917"/>
      <c r="AT32" s="917"/>
      <c r="AU32" s="917">
        <v>233</v>
      </c>
      <c r="AV32" s="917"/>
      <c r="AW32" s="917"/>
      <c r="AX32" s="917"/>
      <c r="AY32" s="917"/>
      <c r="AZ32" s="918" t="s">
        <v>586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386</v>
      </c>
      <c r="R33" s="845"/>
      <c r="S33" s="845"/>
      <c r="T33" s="845"/>
      <c r="U33" s="845"/>
      <c r="V33" s="845">
        <v>341</v>
      </c>
      <c r="W33" s="845"/>
      <c r="X33" s="845"/>
      <c r="Y33" s="845"/>
      <c r="Z33" s="845"/>
      <c r="AA33" s="845">
        <f>Q33-V33</f>
        <v>45</v>
      </c>
      <c r="AB33" s="845"/>
      <c r="AC33" s="845"/>
      <c r="AD33" s="845"/>
      <c r="AE33" s="846"/>
      <c r="AF33" s="849">
        <v>2844</v>
      </c>
      <c r="AG33" s="847"/>
      <c r="AH33" s="847"/>
      <c r="AI33" s="847"/>
      <c r="AJ33" s="848"/>
      <c r="AK33" s="916" t="s">
        <v>608</v>
      </c>
      <c r="AL33" s="917"/>
      <c r="AM33" s="917"/>
      <c r="AN33" s="917"/>
      <c r="AO33" s="917"/>
      <c r="AP33" s="917" t="s">
        <v>586</v>
      </c>
      <c r="AQ33" s="917"/>
      <c r="AR33" s="917"/>
      <c r="AS33" s="917"/>
      <c r="AT33" s="917"/>
      <c r="AU33" s="917" t="s">
        <v>586</v>
      </c>
      <c r="AV33" s="917"/>
      <c r="AW33" s="917"/>
      <c r="AX33" s="917"/>
      <c r="AY33" s="917"/>
      <c r="AZ33" s="918" t="s">
        <v>586</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416</v>
      </c>
      <c r="C34" s="842"/>
      <c r="D34" s="842"/>
      <c r="E34" s="842"/>
      <c r="F34" s="842"/>
      <c r="G34" s="842"/>
      <c r="H34" s="842"/>
      <c r="I34" s="842"/>
      <c r="J34" s="842"/>
      <c r="K34" s="842"/>
      <c r="L34" s="842"/>
      <c r="M34" s="842"/>
      <c r="N34" s="842"/>
      <c r="O34" s="842"/>
      <c r="P34" s="843"/>
      <c r="Q34" s="844">
        <v>4893</v>
      </c>
      <c r="R34" s="845"/>
      <c r="S34" s="845"/>
      <c r="T34" s="845"/>
      <c r="U34" s="845"/>
      <c r="V34" s="845">
        <v>4935</v>
      </c>
      <c r="W34" s="845"/>
      <c r="X34" s="845"/>
      <c r="Y34" s="845"/>
      <c r="Z34" s="845"/>
      <c r="AA34" s="845">
        <f>Q34-V34</f>
        <v>-42</v>
      </c>
      <c r="AB34" s="845"/>
      <c r="AC34" s="845"/>
      <c r="AD34" s="845"/>
      <c r="AE34" s="846"/>
      <c r="AF34" s="849">
        <v>2062</v>
      </c>
      <c r="AG34" s="847"/>
      <c r="AH34" s="847"/>
      <c r="AI34" s="847"/>
      <c r="AJ34" s="848"/>
      <c r="AK34" s="916">
        <v>846</v>
      </c>
      <c r="AL34" s="917"/>
      <c r="AM34" s="917"/>
      <c r="AN34" s="917"/>
      <c r="AO34" s="917"/>
      <c r="AP34" s="917">
        <v>2982</v>
      </c>
      <c r="AQ34" s="917"/>
      <c r="AR34" s="917"/>
      <c r="AS34" s="917"/>
      <c r="AT34" s="917"/>
      <c r="AU34" s="917">
        <v>1459</v>
      </c>
      <c r="AV34" s="917"/>
      <c r="AW34" s="917"/>
      <c r="AX34" s="917"/>
      <c r="AY34" s="917"/>
      <c r="AZ34" s="918" t="s">
        <v>586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1853</v>
      </c>
      <c r="R35" s="845"/>
      <c r="S35" s="845"/>
      <c r="T35" s="845"/>
      <c r="U35" s="845"/>
      <c r="V35" s="845">
        <v>1641</v>
      </c>
      <c r="W35" s="845"/>
      <c r="X35" s="845"/>
      <c r="Y35" s="845"/>
      <c r="Z35" s="845"/>
      <c r="AA35" s="845">
        <f>Q35-V35</f>
        <v>212</v>
      </c>
      <c r="AB35" s="845"/>
      <c r="AC35" s="845"/>
      <c r="AD35" s="845"/>
      <c r="AE35" s="846"/>
      <c r="AF35" s="849">
        <v>1174</v>
      </c>
      <c r="AG35" s="847"/>
      <c r="AH35" s="847"/>
      <c r="AI35" s="847"/>
      <c r="AJ35" s="848"/>
      <c r="AK35" s="916">
        <v>799</v>
      </c>
      <c r="AL35" s="917"/>
      <c r="AM35" s="917"/>
      <c r="AN35" s="917"/>
      <c r="AO35" s="917"/>
      <c r="AP35" s="917">
        <v>10669</v>
      </c>
      <c r="AQ35" s="917"/>
      <c r="AR35" s="917"/>
      <c r="AS35" s="917"/>
      <c r="AT35" s="917"/>
      <c r="AU35" s="917">
        <v>6588</v>
      </c>
      <c r="AV35" s="917"/>
      <c r="AW35" s="917"/>
      <c r="AX35" s="917"/>
      <c r="AY35" s="917"/>
      <c r="AZ35" s="918" t="s">
        <v>586</v>
      </c>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419</v>
      </c>
      <c r="C36" s="842"/>
      <c r="D36" s="842"/>
      <c r="E36" s="842"/>
      <c r="F36" s="842"/>
      <c r="G36" s="842"/>
      <c r="H36" s="842"/>
      <c r="I36" s="842"/>
      <c r="J36" s="842"/>
      <c r="K36" s="842"/>
      <c r="L36" s="842"/>
      <c r="M36" s="842"/>
      <c r="N36" s="842"/>
      <c r="O36" s="842"/>
      <c r="P36" s="843"/>
      <c r="Q36" s="844">
        <v>993</v>
      </c>
      <c r="R36" s="845"/>
      <c r="S36" s="845"/>
      <c r="T36" s="845"/>
      <c r="U36" s="845"/>
      <c r="V36" s="845">
        <v>218</v>
      </c>
      <c r="W36" s="845"/>
      <c r="X36" s="845"/>
      <c r="Y36" s="845"/>
      <c r="Z36" s="845"/>
      <c r="AA36" s="845">
        <f>Q36-V36</f>
        <v>775</v>
      </c>
      <c r="AB36" s="845"/>
      <c r="AC36" s="845"/>
      <c r="AD36" s="845"/>
      <c r="AE36" s="846"/>
      <c r="AF36" s="849" t="s">
        <v>147</v>
      </c>
      <c r="AG36" s="847"/>
      <c r="AH36" s="847"/>
      <c r="AI36" s="847"/>
      <c r="AJ36" s="848"/>
      <c r="AK36" s="916">
        <v>211</v>
      </c>
      <c r="AL36" s="917"/>
      <c r="AM36" s="917"/>
      <c r="AN36" s="917"/>
      <c r="AO36" s="917"/>
      <c r="AP36" s="917">
        <v>577</v>
      </c>
      <c r="AQ36" s="917"/>
      <c r="AR36" s="917"/>
      <c r="AS36" s="917"/>
      <c r="AT36" s="917"/>
      <c r="AU36" s="917" t="s">
        <v>609</v>
      </c>
      <c r="AV36" s="917"/>
      <c r="AW36" s="917"/>
      <c r="AX36" s="917"/>
      <c r="AY36" s="917"/>
      <c r="AZ36" s="918" t="s">
        <v>586</v>
      </c>
      <c r="BA36" s="918"/>
      <c r="BB36" s="918"/>
      <c r="BC36" s="918"/>
      <c r="BD36" s="918"/>
      <c r="BE36" s="914" t="s">
        <v>420</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9"/>
      <c r="AG37" s="847"/>
      <c r="AH37" s="847"/>
      <c r="AI37" s="847"/>
      <c r="AJ37" s="84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9"/>
      <c r="AG38" s="847"/>
      <c r="AH38" s="847"/>
      <c r="AI38" s="847"/>
      <c r="AJ38" s="84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9"/>
      <c r="AG39" s="847"/>
      <c r="AH39" s="847"/>
      <c r="AI39" s="847"/>
      <c r="AJ39" s="84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9"/>
      <c r="AG40" s="847"/>
      <c r="AH40" s="847"/>
      <c r="AI40" s="847"/>
      <c r="AJ40" s="84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9"/>
      <c r="AG41" s="847"/>
      <c r="AH41" s="847"/>
      <c r="AI41" s="847"/>
      <c r="AJ41" s="84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9"/>
      <c r="AG42" s="847"/>
      <c r="AH42" s="847"/>
      <c r="AI42" s="847"/>
      <c r="AJ42" s="84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9"/>
      <c r="AG43" s="847"/>
      <c r="AH43" s="847"/>
      <c r="AI43" s="847"/>
      <c r="AJ43" s="84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9"/>
      <c r="AG44" s="847"/>
      <c r="AH44" s="847"/>
      <c r="AI44" s="847"/>
      <c r="AJ44" s="84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9"/>
      <c r="AG45" s="847"/>
      <c r="AH45" s="847"/>
      <c r="AI45" s="847"/>
      <c r="AJ45" s="84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9"/>
      <c r="AG46" s="847"/>
      <c r="AH46" s="847"/>
      <c r="AI46" s="847"/>
      <c r="AJ46" s="84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9"/>
      <c r="AG47" s="847"/>
      <c r="AH47" s="847"/>
      <c r="AI47" s="847"/>
      <c r="AJ47" s="84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9"/>
      <c r="AG48" s="847"/>
      <c r="AH48" s="847"/>
      <c r="AI48" s="847"/>
      <c r="AJ48" s="84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9"/>
      <c r="AG49" s="847"/>
      <c r="AH49" s="847"/>
      <c r="AI49" s="847"/>
      <c r="AJ49" s="84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9"/>
      <c r="AG50" s="847"/>
      <c r="AH50" s="847"/>
      <c r="AI50" s="847"/>
      <c r="AJ50" s="84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9"/>
      <c r="AG51" s="847"/>
      <c r="AH51" s="847"/>
      <c r="AI51" s="847"/>
      <c r="AJ51" s="84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9"/>
      <c r="AG52" s="847"/>
      <c r="AH52" s="847"/>
      <c r="AI52" s="847"/>
      <c r="AJ52" s="84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9"/>
      <c r="AG53" s="847"/>
      <c r="AH53" s="847"/>
      <c r="AI53" s="847"/>
      <c r="AJ53" s="84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9"/>
      <c r="AG54" s="847"/>
      <c r="AH54" s="847"/>
      <c r="AI54" s="847"/>
      <c r="AJ54" s="84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9"/>
      <c r="AG55" s="847"/>
      <c r="AH55" s="847"/>
      <c r="AI55" s="847"/>
      <c r="AJ55" s="84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9"/>
      <c r="AG56" s="847"/>
      <c r="AH56" s="847"/>
      <c r="AI56" s="847"/>
      <c r="AJ56" s="84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9"/>
      <c r="AG57" s="847"/>
      <c r="AH57" s="847"/>
      <c r="AI57" s="847"/>
      <c r="AJ57" s="84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9"/>
      <c r="AG58" s="847"/>
      <c r="AH58" s="847"/>
      <c r="AI58" s="847"/>
      <c r="AJ58" s="84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9"/>
      <c r="AG59" s="847"/>
      <c r="AH59" s="847"/>
      <c r="AI59" s="847"/>
      <c r="AJ59" s="84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9"/>
      <c r="AG60" s="847"/>
      <c r="AH60" s="847"/>
      <c r="AI60" s="847"/>
      <c r="AJ60" s="84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9"/>
      <c r="AG61" s="847"/>
      <c r="AH61" s="847"/>
      <c r="AI61" s="847"/>
      <c r="AJ61" s="84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9"/>
      <c r="AG62" s="847"/>
      <c r="AH62" s="847"/>
      <c r="AI62" s="847"/>
      <c r="AJ62" s="84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11008</v>
      </c>
      <c r="AG63" s="928"/>
      <c r="AH63" s="928"/>
      <c r="AI63" s="928"/>
      <c r="AJ63" s="929"/>
      <c r="AK63" s="930"/>
      <c r="AL63" s="925"/>
      <c r="AM63" s="925"/>
      <c r="AN63" s="925"/>
      <c r="AO63" s="925"/>
      <c r="AP63" s="928">
        <f>AP32+AP34+AP35+AP36</f>
        <v>15504</v>
      </c>
      <c r="AQ63" s="928"/>
      <c r="AR63" s="928"/>
      <c r="AS63" s="928"/>
      <c r="AT63" s="928"/>
      <c r="AU63" s="928">
        <f>AU32+AU34+AU35</f>
        <v>8280</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399</v>
      </c>
      <c r="R66" s="804"/>
      <c r="S66" s="804"/>
      <c r="T66" s="804"/>
      <c r="U66" s="805"/>
      <c r="V66" s="803" t="s">
        <v>400</v>
      </c>
      <c r="W66" s="804"/>
      <c r="X66" s="804"/>
      <c r="Y66" s="804"/>
      <c r="Z66" s="805"/>
      <c r="AA66" s="803" t="s">
        <v>401</v>
      </c>
      <c r="AB66" s="804"/>
      <c r="AC66" s="804"/>
      <c r="AD66" s="804"/>
      <c r="AE66" s="805"/>
      <c r="AF66" s="938" t="s">
        <v>425</v>
      </c>
      <c r="AG66" s="899"/>
      <c r="AH66" s="899"/>
      <c r="AI66" s="899"/>
      <c r="AJ66" s="939"/>
      <c r="AK66" s="803" t="s">
        <v>426</v>
      </c>
      <c r="AL66" s="827"/>
      <c r="AM66" s="827"/>
      <c r="AN66" s="827"/>
      <c r="AO66" s="828"/>
      <c r="AP66" s="803" t="s">
        <v>404</v>
      </c>
      <c r="AQ66" s="804"/>
      <c r="AR66" s="804"/>
      <c r="AS66" s="804"/>
      <c r="AT66" s="805"/>
      <c r="AU66" s="803" t="s">
        <v>427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1743</v>
      </c>
      <c r="R68" s="952"/>
      <c r="S68" s="952"/>
      <c r="T68" s="952"/>
      <c r="U68" s="952"/>
      <c r="V68" s="952">
        <v>1649</v>
      </c>
      <c r="W68" s="952"/>
      <c r="X68" s="952"/>
      <c r="Y68" s="952"/>
      <c r="Z68" s="952"/>
      <c r="AA68" s="952">
        <v>94</v>
      </c>
      <c r="AB68" s="952"/>
      <c r="AC68" s="952"/>
      <c r="AD68" s="952"/>
      <c r="AE68" s="952"/>
      <c r="AF68" s="952">
        <v>93</v>
      </c>
      <c r="AG68" s="952"/>
      <c r="AH68" s="952"/>
      <c r="AI68" s="952"/>
      <c r="AJ68" s="952"/>
      <c r="AK68" s="952" t="s">
        <v>586</v>
      </c>
      <c r="AL68" s="952"/>
      <c r="AM68" s="952"/>
      <c r="AN68" s="952"/>
      <c r="AO68" s="952"/>
      <c r="AP68" s="952">
        <v>44</v>
      </c>
      <c r="AQ68" s="952"/>
      <c r="AR68" s="952"/>
      <c r="AS68" s="952"/>
      <c r="AT68" s="952"/>
      <c r="AU68" s="952">
        <v>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287</v>
      </c>
      <c r="R69" s="917"/>
      <c r="S69" s="917"/>
      <c r="T69" s="917"/>
      <c r="U69" s="917"/>
      <c r="V69" s="917">
        <v>261</v>
      </c>
      <c r="W69" s="917"/>
      <c r="X69" s="917"/>
      <c r="Y69" s="917"/>
      <c r="Z69" s="917"/>
      <c r="AA69" s="917">
        <v>26</v>
      </c>
      <c r="AB69" s="917"/>
      <c r="AC69" s="917"/>
      <c r="AD69" s="917"/>
      <c r="AE69" s="917"/>
      <c r="AF69" s="917">
        <v>26</v>
      </c>
      <c r="AG69" s="917"/>
      <c r="AH69" s="917"/>
      <c r="AI69" s="917"/>
      <c r="AJ69" s="917"/>
      <c r="AK69" s="917" t="s">
        <v>586</v>
      </c>
      <c r="AL69" s="917"/>
      <c r="AM69" s="917"/>
      <c r="AN69" s="917"/>
      <c r="AO69" s="917"/>
      <c r="AP69" s="917" t="s">
        <v>586</v>
      </c>
      <c r="AQ69" s="917"/>
      <c r="AR69" s="917"/>
      <c r="AS69" s="917"/>
      <c r="AT69" s="917"/>
      <c r="AU69" s="917" t="s">
        <v>586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1478</v>
      </c>
      <c r="R70" s="917"/>
      <c r="S70" s="917"/>
      <c r="T70" s="917"/>
      <c r="U70" s="917"/>
      <c r="V70" s="917">
        <v>1231</v>
      </c>
      <c r="W70" s="917"/>
      <c r="X70" s="917"/>
      <c r="Y70" s="917"/>
      <c r="Z70" s="917"/>
      <c r="AA70" s="917">
        <v>247</v>
      </c>
      <c r="AB70" s="917"/>
      <c r="AC70" s="917"/>
      <c r="AD70" s="917"/>
      <c r="AE70" s="917"/>
      <c r="AF70" s="917">
        <v>3927</v>
      </c>
      <c r="AG70" s="917"/>
      <c r="AH70" s="917"/>
      <c r="AI70" s="917"/>
      <c r="AJ70" s="917"/>
      <c r="AK70" s="917" t="s">
        <v>586</v>
      </c>
      <c r="AL70" s="917"/>
      <c r="AM70" s="917"/>
      <c r="AN70" s="917"/>
      <c r="AO70" s="917"/>
      <c r="AP70" s="917">
        <v>1546</v>
      </c>
      <c r="AQ70" s="917"/>
      <c r="AR70" s="917"/>
      <c r="AS70" s="917"/>
      <c r="AT70" s="917"/>
      <c r="AU70" s="917" t="s">
        <v>608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748</v>
      </c>
      <c r="R71" s="917"/>
      <c r="S71" s="917"/>
      <c r="T71" s="917"/>
      <c r="U71" s="917"/>
      <c r="V71" s="917">
        <v>694</v>
      </c>
      <c r="W71" s="917"/>
      <c r="X71" s="917"/>
      <c r="Y71" s="917"/>
      <c r="Z71" s="917"/>
      <c r="AA71" s="917">
        <v>54</v>
      </c>
      <c r="AB71" s="917"/>
      <c r="AC71" s="917"/>
      <c r="AD71" s="917"/>
      <c r="AE71" s="917"/>
      <c r="AF71" s="917">
        <v>54</v>
      </c>
      <c r="AG71" s="917"/>
      <c r="AH71" s="917"/>
      <c r="AI71" s="917"/>
      <c r="AJ71" s="917"/>
      <c r="AK71" s="917">
        <v>0</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252648</v>
      </c>
      <c r="R72" s="917"/>
      <c r="S72" s="917"/>
      <c r="T72" s="917"/>
      <c r="U72" s="917"/>
      <c r="V72" s="917">
        <v>232839</v>
      </c>
      <c r="W72" s="917"/>
      <c r="X72" s="917"/>
      <c r="Y72" s="917"/>
      <c r="Z72" s="917"/>
      <c r="AA72" s="917">
        <v>19809</v>
      </c>
      <c r="AB72" s="917"/>
      <c r="AC72" s="917"/>
      <c r="AD72" s="917"/>
      <c r="AE72" s="917"/>
      <c r="AF72" s="917">
        <v>19809</v>
      </c>
      <c r="AG72" s="917"/>
      <c r="AH72" s="917"/>
      <c r="AI72" s="917"/>
      <c r="AJ72" s="917"/>
      <c r="AK72" s="917">
        <v>485</v>
      </c>
      <c r="AL72" s="917"/>
      <c r="AM72" s="917"/>
      <c r="AN72" s="917"/>
      <c r="AO72" s="917"/>
      <c r="AP72" s="917" t="s">
        <v>586</v>
      </c>
      <c r="AQ72" s="917"/>
      <c r="AR72" s="917"/>
      <c r="AS72" s="917"/>
      <c r="AT72" s="917"/>
      <c r="AU72" s="917" t="s">
        <v>586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370</v>
      </c>
      <c r="R73" s="917"/>
      <c r="S73" s="917"/>
      <c r="T73" s="917"/>
      <c r="U73" s="917"/>
      <c r="V73" s="917">
        <v>192</v>
      </c>
      <c r="W73" s="917"/>
      <c r="X73" s="917"/>
      <c r="Y73" s="917"/>
      <c r="Z73" s="917"/>
      <c r="AA73" s="917">
        <v>178</v>
      </c>
      <c r="AB73" s="917"/>
      <c r="AC73" s="917"/>
      <c r="AD73" s="917"/>
      <c r="AE73" s="917"/>
      <c r="AF73" s="917">
        <v>178</v>
      </c>
      <c r="AG73" s="917"/>
      <c r="AH73" s="917"/>
      <c r="AI73" s="917"/>
      <c r="AJ73" s="917"/>
      <c r="AK73" s="917">
        <v>0</v>
      </c>
      <c r="AL73" s="917"/>
      <c r="AM73" s="917"/>
      <c r="AN73" s="917"/>
      <c r="AO73" s="917"/>
      <c r="AP73" s="917" t="s">
        <v>607</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7549</v>
      </c>
      <c r="R74" s="917"/>
      <c r="S74" s="917"/>
      <c r="T74" s="917"/>
      <c r="U74" s="917"/>
      <c r="V74" s="917">
        <v>6819</v>
      </c>
      <c r="W74" s="917"/>
      <c r="X74" s="917"/>
      <c r="Y74" s="917"/>
      <c r="Z74" s="917"/>
      <c r="AA74" s="917">
        <v>730</v>
      </c>
      <c r="AB74" s="917"/>
      <c r="AC74" s="917"/>
      <c r="AD74" s="917"/>
      <c r="AE74" s="917"/>
      <c r="AF74" s="917" t="s">
        <v>586</v>
      </c>
      <c r="AG74" s="917"/>
      <c r="AH74" s="917"/>
      <c r="AI74" s="917"/>
      <c r="AJ74" s="917"/>
      <c r="AK74" s="917">
        <v>15</v>
      </c>
      <c r="AL74" s="917"/>
      <c r="AM74" s="917"/>
      <c r="AN74" s="917"/>
      <c r="AO74" s="917"/>
      <c r="AP74" s="917" t="s">
        <v>586</v>
      </c>
      <c r="AQ74" s="917"/>
      <c r="AR74" s="917"/>
      <c r="AS74" s="917"/>
      <c r="AT74" s="917"/>
      <c r="AU74" s="917" t="s">
        <v>586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1576</v>
      </c>
      <c r="R75" s="966"/>
      <c r="S75" s="966"/>
      <c r="T75" s="966"/>
      <c r="U75" s="916"/>
      <c r="V75" s="967">
        <v>1575</v>
      </c>
      <c r="W75" s="966"/>
      <c r="X75" s="966"/>
      <c r="Y75" s="966"/>
      <c r="Z75" s="916"/>
      <c r="AA75" s="967">
        <v>1</v>
      </c>
      <c r="AB75" s="966"/>
      <c r="AC75" s="966"/>
      <c r="AD75" s="966"/>
      <c r="AE75" s="916"/>
      <c r="AF75" s="967" t="s">
        <v>586</v>
      </c>
      <c r="AG75" s="966"/>
      <c r="AH75" s="966"/>
      <c r="AI75" s="966"/>
      <c r="AJ75" s="916"/>
      <c r="AK75" s="967" t="s">
        <v>586</v>
      </c>
      <c r="AL75" s="966"/>
      <c r="AM75" s="966"/>
      <c r="AN75" s="966"/>
      <c r="AO75" s="916"/>
      <c r="AP75" s="967" t="s">
        <v>586</v>
      </c>
      <c r="AQ75" s="966"/>
      <c r="AR75" s="966"/>
      <c r="AS75" s="966"/>
      <c r="AT75" s="916"/>
      <c r="AU75" s="967" t="s">
        <v>586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20</v>
      </c>
      <c r="R76" s="966"/>
      <c r="S76" s="966"/>
      <c r="T76" s="966"/>
      <c r="U76" s="916"/>
      <c r="V76" s="967">
        <v>19</v>
      </c>
      <c r="W76" s="966"/>
      <c r="X76" s="966"/>
      <c r="Y76" s="966"/>
      <c r="Z76" s="916"/>
      <c r="AA76" s="967">
        <v>1</v>
      </c>
      <c r="AB76" s="966"/>
      <c r="AC76" s="966"/>
      <c r="AD76" s="966"/>
      <c r="AE76" s="916"/>
      <c r="AF76" s="967" t="s">
        <v>586</v>
      </c>
      <c r="AG76" s="966"/>
      <c r="AH76" s="966"/>
      <c r="AI76" s="966"/>
      <c r="AJ76" s="916"/>
      <c r="AK76" s="967">
        <v>19</v>
      </c>
      <c r="AL76" s="966"/>
      <c r="AM76" s="966"/>
      <c r="AN76" s="966"/>
      <c r="AO76" s="916"/>
      <c r="AP76" s="967" t="s">
        <v>586</v>
      </c>
      <c r="AQ76" s="966"/>
      <c r="AR76" s="966"/>
      <c r="AS76" s="966"/>
      <c r="AT76" s="916"/>
      <c r="AU76" s="967" t="s">
        <v>586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600</v>
      </c>
      <c r="C77" s="960"/>
      <c r="D77" s="960"/>
      <c r="E77" s="960"/>
      <c r="F77" s="960"/>
      <c r="G77" s="960"/>
      <c r="H77" s="960"/>
      <c r="I77" s="960"/>
      <c r="J77" s="960"/>
      <c r="K77" s="960"/>
      <c r="L77" s="960"/>
      <c r="M77" s="960"/>
      <c r="N77" s="960"/>
      <c r="O77" s="960"/>
      <c r="P77" s="961"/>
      <c r="Q77" s="965">
        <v>52</v>
      </c>
      <c r="R77" s="966"/>
      <c r="S77" s="966"/>
      <c r="T77" s="966"/>
      <c r="U77" s="916"/>
      <c r="V77" s="967">
        <v>30</v>
      </c>
      <c r="W77" s="966"/>
      <c r="X77" s="966"/>
      <c r="Y77" s="966"/>
      <c r="Z77" s="916"/>
      <c r="AA77" s="967">
        <v>22</v>
      </c>
      <c r="AB77" s="966"/>
      <c r="AC77" s="966"/>
      <c r="AD77" s="966"/>
      <c r="AE77" s="916"/>
      <c r="AF77" s="967" t="s">
        <v>586</v>
      </c>
      <c r="AG77" s="966"/>
      <c r="AH77" s="966"/>
      <c r="AI77" s="966"/>
      <c r="AJ77" s="916"/>
      <c r="AK77" s="967" t="s">
        <v>586</v>
      </c>
      <c r="AL77" s="966"/>
      <c r="AM77" s="966"/>
      <c r="AN77" s="966"/>
      <c r="AO77" s="916"/>
      <c r="AP77" s="967" t="s">
        <v>586</v>
      </c>
      <c r="AQ77" s="966"/>
      <c r="AR77" s="966"/>
      <c r="AS77" s="966"/>
      <c r="AT77" s="916"/>
      <c r="AU77" s="967" t="s">
        <v>586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36</v>
      </c>
      <c r="R78" s="917"/>
      <c r="S78" s="917"/>
      <c r="T78" s="917"/>
      <c r="U78" s="917"/>
      <c r="V78" s="917">
        <v>32</v>
      </c>
      <c r="W78" s="917"/>
      <c r="X78" s="917"/>
      <c r="Y78" s="917"/>
      <c r="Z78" s="917"/>
      <c r="AA78" s="917">
        <v>4</v>
      </c>
      <c r="AB78" s="917"/>
      <c r="AC78" s="917"/>
      <c r="AD78" s="917"/>
      <c r="AE78" s="917"/>
      <c r="AF78" s="917" t="s">
        <v>586</v>
      </c>
      <c r="AG78" s="917"/>
      <c r="AH78" s="917"/>
      <c r="AI78" s="917"/>
      <c r="AJ78" s="917"/>
      <c r="AK78" s="917" t="s">
        <v>586</v>
      </c>
      <c r="AL78" s="917"/>
      <c r="AM78" s="917"/>
      <c r="AN78" s="917"/>
      <c r="AO78" s="917"/>
      <c r="AP78" s="917" t="s">
        <v>586</v>
      </c>
      <c r="AQ78" s="917"/>
      <c r="AR78" s="917"/>
      <c r="AS78" s="917"/>
      <c r="AT78" s="917"/>
      <c r="AU78" s="917" t="s">
        <v>586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AF68+AF69+AF70+AF71+AF72+AF73</f>
        <v>24087</v>
      </c>
      <c r="AG88" s="928"/>
      <c r="AH88" s="928"/>
      <c r="AI88" s="928"/>
      <c r="AJ88" s="928"/>
      <c r="AK88" s="925"/>
      <c r="AL88" s="925"/>
      <c r="AM88" s="925"/>
      <c r="AN88" s="925"/>
      <c r="AO88" s="925"/>
      <c r="AP88" s="928">
        <f>AP68+AP70</f>
        <v>1590</v>
      </c>
      <c r="AQ88" s="928"/>
      <c r="AR88" s="928"/>
      <c r="AS88" s="928"/>
      <c r="AT88" s="928"/>
      <c r="AU88" s="928">
        <f>AU68</f>
        <v>25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CR7+CR8+CR9</f>
        <v>40</v>
      </c>
      <c r="CS102" s="936"/>
      <c r="CT102" s="936"/>
      <c r="CU102" s="936"/>
      <c r="CV102" s="979"/>
      <c r="CW102" s="978">
        <f>CW9</f>
        <v>50</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309</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309</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309</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3084001</v>
      </c>
      <c r="AB110" s="988"/>
      <c r="AC110" s="988"/>
      <c r="AD110" s="988"/>
      <c r="AE110" s="989"/>
      <c r="AF110" s="990">
        <v>3161228</v>
      </c>
      <c r="AG110" s="988"/>
      <c r="AH110" s="988"/>
      <c r="AI110" s="988"/>
      <c r="AJ110" s="989"/>
      <c r="AK110" s="990">
        <v>3072150</v>
      </c>
      <c r="AL110" s="988"/>
      <c r="AM110" s="988"/>
      <c r="AN110" s="988"/>
      <c r="AO110" s="989"/>
      <c r="AP110" s="991">
        <v>19.600000000000001</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29188543</v>
      </c>
      <c r="BR110" s="1023"/>
      <c r="BS110" s="1023"/>
      <c r="BT110" s="1023"/>
      <c r="BU110" s="1023"/>
      <c r="BV110" s="1023">
        <v>28380224</v>
      </c>
      <c r="BW110" s="1023"/>
      <c r="BX110" s="1023"/>
      <c r="BY110" s="1023"/>
      <c r="BZ110" s="1023"/>
      <c r="CA110" s="1023">
        <v>27827881</v>
      </c>
      <c r="CB110" s="1023"/>
      <c r="CC110" s="1023"/>
      <c r="CD110" s="1023"/>
      <c r="CE110" s="1023"/>
      <c r="CF110" s="1037">
        <v>177.3</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147</v>
      </c>
      <c r="DH110" s="1023"/>
      <c r="DI110" s="1023"/>
      <c r="DJ110" s="1023"/>
      <c r="DK110" s="1023"/>
      <c r="DL110" s="1023" t="s">
        <v>147</v>
      </c>
      <c r="DM110" s="1023"/>
      <c r="DN110" s="1023"/>
      <c r="DO110" s="1023"/>
      <c r="DP110" s="1023"/>
      <c r="DQ110" s="1023" t="s">
        <v>147</v>
      </c>
      <c r="DR110" s="1023"/>
      <c r="DS110" s="1023"/>
      <c r="DT110" s="1023"/>
      <c r="DU110" s="1023"/>
      <c r="DV110" s="1024" t="s">
        <v>147</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147</v>
      </c>
      <c r="AB111" s="1030"/>
      <c r="AC111" s="1030"/>
      <c r="AD111" s="1030"/>
      <c r="AE111" s="1031"/>
      <c r="AF111" s="1032" t="s">
        <v>147</v>
      </c>
      <c r="AG111" s="1030"/>
      <c r="AH111" s="1030"/>
      <c r="AI111" s="1030"/>
      <c r="AJ111" s="1031"/>
      <c r="AK111" s="1032" t="s">
        <v>147</v>
      </c>
      <c r="AL111" s="1030"/>
      <c r="AM111" s="1030"/>
      <c r="AN111" s="1030"/>
      <c r="AO111" s="1031"/>
      <c r="AP111" s="1033" t="s">
        <v>147</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341835</v>
      </c>
      <c r="BR111" s="1016"/>
      <c r="BS111" s="1016"/>
      <c r="BT111" s="1016"/>
      <c r="BU111" s="1016"/>
      <c r="BV111" s="1016">
        <v>261399</v>
      </c>
      <c r="BW111" s="1016"/>
      <c r="BX111" s="1016"/>
      <c r="BY111" s="1016"/>
      <c r="BZ111" s="1016"/>
      <c r="CA111" s="1016">
        <v>182303</v>
      </c>
      <c r="CB111" s="1016"/>
      <c r="CC111" s="1016"/>
      <c r="CD111" s="1016"/>
      <c r="CE111" s="1016"/>
      <c r="CF111" s="1010">
        <v>1.2</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147</v>
      </c>
      <c r="DM111" s="1016"/>
      <c r="DN111" s="1016"/>
      <c r="DO111" s="1016"/>
      <c r="DP111" s="1016"/>
      <c r="DQ111" s="1016" t="s">
        <v>147</v>
      </c>
      <c r="DR111" s="1016"/>
      <c r="DS111" s="1016"/>
      <c r="DT111" s="1016"/>
      <c r="DU111" s="1016"/>
      <c r="DV111" s="1017" t="s">
        <v>147</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451</v>
      </c>
      <c r="AB112" s="1055"/>
      <c r="AC112" s="1055"/>
      <c r="AD112" s="1055"/>
      <c r="AE112" s="1056"/>
      <c r="AF112" s="1057" t="s">
        <v>147</v>
      </c>
      <c r="AG112" s="1055"/>
      <c r="AH112" s="1055"/>
      <c r="AI112" s="1055"/>
      <c r="AJ112" s="1056"/>
      <c r="AK112" s="1057" t="s">
        <v>147</v>
      </c>
      <c r="AL112" s="1055"/>
      <c r="AM112" s="1055"/>
      <c r="AN112" s="1055"/>
      <c r="AO112" s="1056"/>
      <c r="AP112" s="1058" t="s">
        <v>147</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10138473</v>
      </c>
      <c r="BR112" s="1016"/>
      <c r="BS112" s="1016"/>
      <c r="BT112" s="1016"/>
      <c r="BU112" s="1016"/>
      <c r="BV112" s="1016">
        <v>10084479</v>
      </c>
      <c r="BW112" s="1016"/>
      <c r="BX112" s="1016"/>
      <c r="BY112" s="1016"/>
      <c r="BZ112" s="1016"/>
      <c r="CA112" s="1016">
        <v>9715712</v>
      </c>
      <c r="CB112" s="1016"/>
      <c r="CC112" s="1016"/>
      <c r="CD112" s="1016"/>
      <c r="CE112" s="1016"/>
      <c r="CF112" s="1010">
        <v>61.9</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147</v>
      </c>
      <c r="DH112" s="1016"/>
      <c r="DI112" s="1016"/>
      <c r="DJ112" s="1016"/>
      <c r="DK112" s="1016"/>
      <c r="DL112" s="1016" t="s">
        <v>147</v>
      </c>
      <c r="DM112" s="1016"/>
      <c r="DN112" s="1016"/>
      <c r="DO112" s="1016"/>
      <c r="DP112" s="1016"/>
      <c r="DQ112" s="1016" t="s">
        <v>147</v>
      </c>
      <c r="DR112" s="1016"/>
      <c r="DS112" s="1016"/>
      <c r="DT112" s="1016"/>
      <c r="DU112" s="1016"/>
      <c r="DV112" s="1017" t="s">
        <v>147</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1018379</v>
      </c>
      <c r="AB113" s="1030"/>
      <c r="AC113" s="1030"/>
      <c r="AD113" s="1030"/>
      <c r="AE113" s="1031"/>
      <c r="AF113" s="1032">
        <v>1155916</v>
      </c>
      <c r="AG113" s="1030"/>
      <c r="AH113" s="1030"/>
      <c r="AI113" s="1030"/>
      <c r="AJ113" s="1031"/>
      <c r="AK113" s="1032">
        <v>1034422</v>
      </c>
      <c r="AL113" s="1030"/>
      <c r="AM113" s="1030"/>
      <c r="AN113" s="1030"/>
      <c r="AO113" s="1031"/>
      <c r="AP113" s="1033">
        <v>6.6</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93797</v>
      </c>
      <c r="BR113" s="1016"/>
      <c r="BS113" s="1016"/>
      <c r="BT113" s="1016"/>
      <c r="BU113" s="1016"/>
      <c r="BV113" s="1016">
        <v>59236</v>
      </c>
      <c r="BW113" s="1016"/>
      <c r="BX113" s="1016"/>
      <c r="BY113" s="1016"/>
      <c r="BZ113" s="1016"/>
      <c r="CA113" s="1016">
        <v>24915</v>
      </c>
      <c r="CB113" s="1016"/>
      <c r="CC113" s="1016"/>
      <c r="CD113" s="1016"/>
      <c r="CE113" s="1016"/>
      <c r="CF113" s="1010">
        <v>0.2</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147</v>
      </c>
      <c r="DH113" s="1055"/>
      <c r="DI113" s="1055"/>
      <c r="DJ113" s="1055"/>
      <c r="DK113" s="1056"/>
      <c r="DL113" s="1057" t="s">
        <v>147</v>
      </c>
      <c r="DM113" s="1055"/>
      <c r="DN113" s="1055"/>
      <c r="DO113" s="1055"/>
      <c r="DP113" s="1056"/>
      <c r="DQ113" s="1057" t="s">
        <v>147</v>
      </c>
      <c r="DR113" s="1055"/>
      <c r="DS113" s="1055"/>
      <c r="DT113" s="1055"/>
      <c r="DU113" s="1056"/>
      <c r="DV113" s="1058" t="s">
        <v>147</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46935</v>
      </c>
      <c r="AB114" s="1055"/>
      <c r="AC114" s="1055"/>
      <c r="AD114" s="1055"/>
      <c r="AE114" s="1056"/>
      <c r="AF114" s="1057">
        <v>46682</v>
      </c>
      <c r="AG114" s="1055"/>
      <c r="AH114" s="1055"/>
      <c r="AI114" s="1055"/>
      <c r="AJ114" s="1056"/>
      <c r="AK114" s="1057">
        <v>43671</v>
      </c>
      <c r="AL114" s="1055"/>
      <c r="AM114" s="1055"/>
      <c r="AN114" s="1055"/>
      <c r="AO114" s="1056"/>
      <c r="AP114" s="1058">
        <v>0.3</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3847593</v>
      </c>
      <c r="BR114" s="1016"/>
      <c r="BS114" s="1016"/>
      <c r="BT114" s="1016"/>
      <c r="BU114" s="1016"/>
      <c r="BV114" s="1016">
        <v>3857806</v>
      </c>
      <c r="BW114" s="1016"/>
      <c r="BX114" s="1016"/>
      <c r="BY114" s="1016"/>
      <c r="BZ114" s="1016"/>
      <c r="CA114" s="1016">
        <v>4007225</v>
      </c>
      <c r="CB114" s="1016"/>
      <c r="CC114" s="1016"/>
      <c r="CD114" s="1016"/>
      <c r="CE114" s="1016"/>
      <c r="CF114" s="1010">
        <v>25.5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147</v>
      </c>
      <c r="DH114" s="1055"/>
      <c r="DI114" s="1055"/>
      <c r="DJ114" s="1055"/>
      <c r="DK114" s="1056"/>
      <c r="DL114" s="1057" t="s">
        <v>147</v>
      </c>
      <c r="DM114" s="1055"/>
      <c r="DN114" s="1055"/>
      <c r="DO114" s="1055"/>
      <c r="DP114" s="1056"/>
      <c r="DQ114" s="1057" t="s">
        <v>147</v>
      </c>
      <c r="DR114" s="1055"/>
      <c r="DS114" s="1055"/>
      <c r="DT114" s="1055"/>
      <c r="DU114" s="1056"/>
      <c r="DV114" s="1058" t="s">
        <v>147</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126036</v>
      </c>
      <c r="AB115" s="1030"/>
      <c r="AC115" s="1030"/>
      <c r="AD115" s="1030"/>
      <c r="AE115" s="1031"/>
      <c r="AF115" s="1032">
        <v>84877</v>
      </c>
      <c r="AG115" s="1030"/>
      <c r="AH115" s="1030"/>
      <c r="AI115" s="1030"/>
      <c r="AJ115" s="1031"/>
      <c r="AK115" s="1032">
        <v>82410</v>
      </c>
      <c r="AL115" s="1030"/>
      <c r="AM115" s="1030"/>
      <c r="AN115" s="1030"/>
      <c r="AO115" s="1031"/>
      <c r="AP115" s="1033">
        <v>0.5</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147</v>
      </c>
      <c r="BR115" s="1016"/>
      <c r="BS115" s="1016"/>
      <c r="BT115" s="1016"/>
      <c r="BU115" s="1016"/>
      <c r="BV115" s="1016" t="s">
        <v>147</v>
      </c>
      <c r="BW115" s="1016"/>
      <c r="BX115" s="1016"/>
      <c r="BY115" s="1016"/>
      <c r="BZ115" s="1016"/>
      <c r="CA115" s="1016" t="s">
        <v>147</v>
      </c>
      <c r="CB115" s="1016"/>
      <c r="CC115" s="1016"/>
      <c r="CD115" s="1016"/>
      <c r="CE115" s="1016"/>
      <c r="CF115" s="1010" t="s">
        <v>147</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147</v>
      </c>
      <c r="DH115" s="1055"/>
      <c r="DI115" s="1055"/>
      <c r="DJ115" s="1055"/>
      <c r="DK115" s="1056"/>
      <c r="DL115" s="1057" t="s">
        <v>147</v>
      </c>
      <c r="DM115" s="1055"/>
      <c r="DN115" s="1055"/>
      <c r="DO115" s="1055"/>
      <c r="DP115" s="1056"/>
      <c r="DQ115" s="1057" t="s">
        <v>147</v>
      </c>
      <c r="DR115" s="1055"/>
      <c r="DS115" s="1055"/>
      <c r="DT115" s="1055"/>
      <c r="DU115" s="1056"/>
      <c r="DV115" s="1058" t="s">
        <v>147</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147</v>
      </c>
      <c r="AB116" s="1055"/>
      <c r="AC116" s="1055"/>
      <c r="AD116" s="1055"/>
      <c r="AE116" s="1056"/>
      <c r="AF116" s="1057" t="s">
        <v>147</v>
      </c>
      <c r="AG116" s="1055"/>
      <c r="AH116" s="1055"/>
      <c r="AI116" s="1055"/>
      <c r="AJ116" s="1056"/>
      <c r="AK116" s="1057" t="s">
        <v>147</v>
      </c>
      <c r="AL116" s="1055"/>
      <c r="AM116" s="1055"/>
      <c r="AN116" s="1055"/>
      <c r="AO116" s="1056"/>
      <c r="AP116" s="1058" t="s">
        <v>147</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465</v>
      </c>
      <c r="BR116" s="1016"/>
      <c r="BS116" s="1016"/>
      <c r="BT116" s="1016"/>
      <c r="BU116" s="1016"/>
      <c r="BV116" s="1016" t="s">
        <v>448</v>
      </c>
      <c r="BW116" s="1016"/>
      <c r="BX116" s="1016"/>
      <c r="BY116" s="1016"/>
      <c r="BZ116" s="1016"/>
      <c r="CA116" s="1016" t="s">
        <v>147</v>
      </c>
      <c r="CB116" s="1016"/>
      <c r="CC116" s="1016"/>
      <c r="CD116" s="1016"/>
      <c r="CE116" s="1016"/>
      <c r="CF116" s="1010" t="s">
        <v>147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214050</v>
      </c>
      <c r="DH116" s="1055"/>
      <c r="DI116" s="1055"/>
      <c r="DJ116" s="1055"/>
      <c r="DK116" s="1056"/>
      <c r="DL116" s="1057">
        <v>166300</v>
      </c>
      <c r="DM116" s="1055"/>
      <c r="DN116" s="1055"/>
      <c r="DO116" s="1055"/>
      <c r="DP116" s="1056"/>
      <c r="DQ116" s="1057">
        <v>118550</v>
      </c>
      <c r="DR116" s="1055"/>
      <c r="DS116" s="1055"/>
      <c r="DT116" s="1055"/>
      <c r="DU116" s="1056"/>
      <c r="DV116" s="1058">
        <v>0.8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4275351</v>
      </c>
      <c r="AB117" s="1073"/>
      <c r="AC117" s="1073"/>
      <c r="AD117" s="1073"/>
      <c r="AE117" s="1074"/>
      <c r="AF117" s="1075">
        <v>4448703</v>
      </c>
      <c r="AG117" s="1073"/>
      <c r="AH117" s="1073"/>
      <c r="AI117" s="1073"/>
      <c r="AJ117" s="1074"/>
      <c r="AK117" s="1075">
        <v>4232653</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147</v>
      </c>
      <c r="BR117" s="1016"/>
      <c r="BS117" s="1016"/>
      <c r="BT117" s="1016"/>
      <c r="BU117" s="1016"/>
      <c r="BV117" s="1016" t="s">
        <v>147</v>
      </c>
      <c r="BW117" s="1016"/>
      <c r="BX117" s="1016"/>
      <c r="BY117" s="1016"/>
      <c r="BZ117" s="1016"/>
      <c r="CA117" s="1016" t="s">
        <v>147</v>
      </c>
      <c r="CB117" s="1016"/>
      <c r="CC117" s="1016"/>
      <c r="CD117" s="1016"/>
      <c r="CE117" s="1016"/>
      <c r="CF117" s="1010" t="s">
        <v>147</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147</v>
      </c>
      <c r="DH117" s="1055"/>
      <c r="DI117" s="1055"/>
      <c r="DJ117" s="1055"/>
      <c r="DK117" s="1056"/>
      <c r="DL117" s="1057" t="s">
        <v>147</v>
      </c>
      <c r="DM117" s="1055"/>
      <c r="DN117" s="1055"/>
      <c r="DO117" s="1055"/>
      <c r="DP117" s="1056"/>
      <c r="DQ117" s="1057" t="s">
        <v>451</v>
      </c>
      <c r="DR117" s="1055"/>
      <c r="DS117" s="1055"/>
      <c r="DT117" s="1055"/>
      <c r="DU117" s="1056"/>
      <c r="DV117" s="1058" t="s">
        <v>451</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309</v>
      </c>
      <c r="AL118" s="981"/>
      <c r="AM118" s="981"/>
      <c r="AN118" s="981"/>
      <c r="AO118" s="982"/>
      <c r="AP118" s="1067" t="s">
        <v>439</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147</v>
      </c>
      <c r="BR118" s="1094"/>
      <c r="BS118" s="1094"/>
      <c r="BT118" s="1094"/>
      <c r="BU118" s="1094"/>
      <c r="BV118" s="1094" t="s">
        <v>147</v>
      </c>
      <c r="BW118" s="1094"/>
      <c r="BX118" s="1094"/>
      <c r="BY118" s="1094"/>
      <c r="BZ118" s="1094"/>
      <c r="CA118" s="1094" t="s">
        <v>147</v>
      </c>
      <c r="CB118" s="1094"/>
      <c r="CC118" s="1094"/>
      <c r="CD118" s="1094"/>
      <c r="CE118" s="1094"/>
      <c r="CF118" s="1010" t="s">
        <v>147</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147</v>
      </c>
      <c r="DH118" s="1055"/>
      <c r="DI118" s="1055"/>
      <c r="DJ118" s="1055"/>
      <c r="DK118" s="1056"/>
      <c r="DL118" s="1057" t="s">
        <v>147</v>
      </c>
      <c r="DM118" s="1055"/>
      <c r="DN118" s="1055"/>
      <c r="DO118" s="1055"/>
      <c r="DP118" s="1056"/>
      <c r="DQ118" s="1057" t="s">
        <v>147</v>
      </c>
      <c r="DR118" s="1055"/>
      <c r="DS118" s="1055"/>
      <c r="DT118" s="1055"/>
      <c r="DU118" s="1056"/>
      <c r="DV118" s="1058" t="s">
        <v>147</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147</v>
      </c>
      <c r="AB119" s="988"/>
      <c r="AC119" s="988"/>
      <c r="AD119" s="988"/>
      <c r="AE119" s="989"/>
      <c r="AF119" s="990" t="s">
        <v>147</v>
      </c>
      <c r="AG119" s="988"/>
      <c r="AH119" s="988"/>
      <c r="AI119" s="988"/>
      <c r="AJ119" s="989"/>
      <c r="AK119" s="990" t="s">
        <v>147</v>
      </c>
      <c r="AL119" s="988"/>
      <c r="AM119" s="988"/>
      <c r="AN119" s="988"/>
      <c r="AO119" s="989"/>
      <c r="AP119" s="991" t="s">
        <v>448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472</v>
      </c>
      <c r="BP119" s="1102"/>
      <c r="BQ119" s="1093">
        <v>43610241</v>
      </c>
      <c r="BR119" s="1094"/>
      <c r="BS119" s="1094"/>
      <c r="BT119" s="1094"/>
      <c r="BU119" s="1094"/>
      <c r="BV119" s="1094">
        <v>42643144</v>
      </c>
      <c r="BW119" s="1094"/>
      <c r="BX119" s="1094"/>
      <c r="BY119" s="1094"/>
      <c r="BZ119" s="1094"/>
      <c r="CA119" s="1094">
        <v>41758036</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127785</v>
      </c>
      <c r="DH119" s="1080"/>
      <c r="DI119" s="1080"/>
      <c r="DJ119" s="1080"/>
      <c r="DK119" s="1081"/>
      <c r="DL119" s="1079">
        <v>95099</v>
      </c>
      <c r="DM119" s="1080"/>
      <c r="DN119" s="1080"/>
      <c r="DO119" s="1080"/>
      <c r="DP119" s="1081"/>
      <c r="DQ119" s="1079">
        <v>63753</v>
      </c>
      <c r="DR119" s="1080"/>
      <c r="DS119" s="1080"/>
      <c r="DT119" s="1080"/>
      <c r="DU119" s="1081"/>
      <c r="DV119" s="1082">
        <v>0.4</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147</v>
      </c>
      <c r="AB120" s="1055"/>
      <c r="AC120" s="1055"/>
      <c r="AD120" s="1055"/>
      <c r="AE120" s="1056"/>
      <c r="AF120" s="1057" t="s">
        <v>147</v>
      </c>
      <c r="AG120" s="1055"/>
      <c r="AH120" s="1055"/>
      <c r="AI120" s="1055"/>
      <c r="AJ120" s="1056"/>
      <c r="AK120" s="1057" t="s">
        <v>147</v>
      </c>
      <c r="AL120" s="1055"/>
      <c r="AM120" s="1055"/>
      <c r="AN120" s="1055"/>
      <c r="AO120" s="1056"/>
      <c r="AP120" s="1058" t="s">
        <v>147</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25617059</v>
      </c>
      <c r="BR120" s="1023"/>
      <c r="BS120" s="1023"/>
      <c r="BT120" s="1023"/>
      <c r="BU120" s="1023"/>
      <c r="BV120" s="1023">
        <v>24829506</v>
      </c>
      <c r="BW120" s="1023"/>
      <c r="BX120" s="1023"/>
      <c r="BY120" s="1023"/>
      <c r="BZ120" s="1023"/>
      <c r="CA120" s="1023">
        <v>23632047</v>
      </c>
      <c r="CB120" s="1023"/>
      <c r="CC120" s="1023"/>
      <c r="CD120" s="1023"/>
      <c r="CE120" s="1023"/>
      <c r="CF120" s="1037">
        <v>150.5</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6075063</v>
      </c>
      <c r="DH120" s="1023"/>
      <c r="DI120" s="1023"/>
      <c r="DJ120" s="1023"/>
      <c r="DK120" s="1023"/>
      <c r="DL120" s="1023">
        <v>6178611</v>
      </c>
      <c r="DM120" s="1023"/>
      <c r="DN120" s="1023"/>
      <c r="DO120" s="1023"/>
      <c r="DP120" s="1023"/>
      <c r="DQ120" s="1023">
        <v>7169402</v>
      </c>
      <c r="DR120" s="1023"/>
      <c r="DS120" s="1023"/>
      <c r="DT120" s="1023"/>
      <c r="DU120" s="1023"/>
      <c r="DV120" s="1024">
        <v>45.7</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147</v>
      </c>
      <c r="AB121" s="1055"/>
      <c r="AC121" s="1055"/>
      <c r="AD121" s="1055"/>
      <c r="AE121" s="1056"/>
      <c r="AF121" s="1057" t="s">
        <v>147</v>
      </c>
      <c r="AG121" s="1055"/>
      <c r="AH121" s="1055"/>
      <c r="AI121" s="1055"/>
      <c r="AJ121" s="1056"/>
      <c r="AK121" s="1057" t="s">
        <v>147</v>
      </c>
      <c r="AL121" s="1055"/>
      <c r="AM121" s="1055"/>
      <c r="AN121" s="1055"/>
      <c r="AO121" s="1056"/>
      <c r="AP121" s="1058" t="s">
        <v>147</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1536499</v>
      </c>
      <c r="BR121" s="1016"/>
      <c r="BS121" s="1016"/>
      <c r="BT121" s="1016"/>
      <c r="BU121" s="1016"/>
      <c r="BV121" s="1016">
        <v>1456077</v>
      </c>
      <c r="BW121" s="1016"/>
      <c r="BX121" s="1016"/>
      <c r="BY121" s="1016"/>
      <c r="BZ121" s="1016"/>
      <c r="CA121" s="1016">
        <v>1463111</v>
      </c>
      <c r="CB121" s="1016"/>
      <c r="CC121" s="1016"/>
      <c r="CD121" s="1016"/>
      <c r="CE121" s="1016"/>
      <c r="CF121" s="1010">
        <v>9.3000000000000007</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1949884</v>
      </c>
      <c r="DH121" s="1016"/>
      <c r="DI121" s="1016"/>
      <c r="DJ121" s="1016"/>
      <c r="DK121" s="1016"/>
      <c r="DL121" s="1016">
        <v>1949884</v>
      </c>
      <c r="DM121" s="1016"/>
      <c r="DN121" s="1016"/>
      <c r="DO121" s="1016"/>
      <c r="DP121" s="1016"/>
      <c r="DQ121" s="1016">
        <v>1756211</v>
      </c>
      <c r="DR121" s="1016"/>
      <c r="DS121" s="1016"/>
      <c r="DT121" s="1016"/>
      <c r="DU121" s="1016"/>
      <c r="DV121" s="1017">
        <v>11.2</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147</v>
      </c>
      <c r="AB122" s="1055"/>
      <c r="AC122" s="1055"/>
      <c r="AD122" s="1055"/>
      <c r="AE122" s="1056"/>
      <c r="AF122" s="1057" t="s">
        <v>147</v>
      </c>
      <c r="AG122" s="1055"/>
      <c r="AH122" s="1055"/>
      <c r="AI122" s="1055"/>
      <c r="AJ122" s="1056"/>
      <c r="AK122" s="1057" t="s">
        <v>147</v>
      </c>
      <c r="AL122" s="1055"/>
      <c r="AM122" s="1055"/>
      <c r="AN122" s="1055"/>
      <c r="AO122" s="1056"/>
      <c r="AP122" s="1058" t="s">
        <v>147</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30103721</v>
      </c>
      <c r="BR122" s="1094"/>
      <c r="BS122" s="1094"/>
      <c r="BT122" s="1094"/>
      <c r="BU122" s="1094"/>
      <c r="BV122" s="1094">
        <v>28722111</v>
      </c>
      <c r="BW122" s="1094"/>
      <c r="BX122" s="1094"/>
      <c r="BY122" s="1094"/>
      <c r="BZ122" s="1094"/>
      <c r="CA122" s="1094">
        <v>27711912</v>
      </c>
      <c r="CB122" s="1094"/>
      <c r="CC122" s="1094"/>
      <c r="CD122" s="1094"/>
      <c r="CE122" s="1094"/>
      <c r="CF122" s="1114">
        <v>176.5</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452180</v>
      </c>
      <c r="DH122" s="1016"/>
      <c r="DI122" s="1016"/>
      <c r="DJ122" s="1016"/>
      <c r="DK122" s="1016"/>
      <c r="DL122" s="1016">
        <v>355226</v>
      </c>
      <c r="DM122" s="1016"/>
      <c r="DN122" s="1016"/>
      <c r="DO122" s="1016"/>
      <c r="DP122" s="1016"/>
      <c r="DQ122" s="1016">
        <v>501620</v>
      </c>
      <c r="DR122" s="1016"/>
      <c r="DS122" s="1016"/>
      <c r="DT122" s="1016"/>
      <c r="DU122" s="1016"/>
      <c r="DV122" s="1017">
        <v>3.2</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87484</v>
      </c>
      <c r="AB123" s="1055"/>
      <c r="AC123" s="1055"/>
      <c r="AD123" s="1055"/>
      <c r="AE123" s="1056"/>
      <c r="AF123" s="1057">
        <v>50787</v>
      </c>
      <c r="AG123" s="1055"/>
      <c r="AH123" s="1055"/>
      <c r="AI123" s="1055"/>
      <c r="AJ123" s="1056"/>
      <c r="AK123" s="1057">
        <v>50062</v>
      </c>
      <c r="AL123" s="1055"/>
      <c r="AM123" s="1055"/>
      <c r="AN123" s="1055"/>
      <c r="AO123" s="1056"/>
      <c r="AP123" s="1058">
        <v>0.3</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57257279</v>
      </c>
      <c r="BR123" s="1162"/>
      <c r="BS123" s="1162"/>
      <c r="BT123" s="1162"/>
      <c r="BU123" s="1162"/>
      <c r="BV123" s="1162">
        <v>55007694</v>
      </c>
      <c r="BW123" s="1162"/>
      <c r="BX123" s="1162"/>
      <c r="BY123" s="1162"/>
      <c r="BZ123" s="1162"/>
      <c r="CA123" s="1162">
        <v>52807070</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220223</v>
      </c>
      <c r="DH123" s="1055"/>
      <c r="DI123" s="1055"/>
      <c r="DJ123" s="1055"/>
      <c r="DK123" s="1056"/>
      <c r="DL123" s="1057">
        <v>296647</v>
      </c>
      <c r="DM123" s="1055"/>
      <c r="DN123" s="1055"/>
      <c r="DO123" s="1055"/>
      <c r="DP123" s="1056"/>
      <c r="DQ123" s="1057">
        <v>288479</v>
      </c>
      <c r="DR123" s="1055"/>
      <c r="DS123" s="1055"/>
      <c r="DT123" s="1055"/>
      <c r="DU123" s="1056"/>
      <c r="DV123" s="1058">
        <v>1.8</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147</v>
      </c>
      <c r="AB124" s="1055"/>
      <c r="AC124" s="1055"/>
      <c r="AD124" s="1055"/>
      <c r="AE124" s="1056"/>
      <c r="AF124" s="1057" t="s">
        <v>147</v>
      </c>
      <c r="AG124" s="1055"/>
      <c r="AH124" s="1055"/>
      <c r="AI124" s="1055"/>
      <c r="AJ124" s="1056"/>
      <c r="AK124" s="1057" t="s">
        <v>147</v>
      </c>
      <c r="AL124" s="1055"/>
      <c r="AM124" s="1055"/>
      <c r="AN124" s="1055"/>
      <c r="AO124" s="1056"/>
      <c r="AP124" s="1058" t="s">
        <v>147</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147</v>
      </c>
      <c r="BR124" s="1124"/>
      <c r="BS124" s="1124"/>
      <c r="BT124" s="1124"/>
      <c r="BU124" s="1124"/>
      <c r="BV124" s="1124" t="s">
        <v>147</v>
      </c>
      <c r="BW124" s="1124"/>
      <c r="BX124" s="1124"/>
      <c r="BY124" s="1124"/>
      <c r="BZ124" s="1124"/>
      <c r="CA124" s="1124" t="s">
        <v>147</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1441123</v>
      </c>
      <c r="DH124" s="1080"/>
      <c r="DI124" s="1080"/>
      <c r="DJ124" s="1080"/>
      <c r="DK124" s="1081"/>
      <c r="DL124" s="1079">
        <v>1304111</v>
      </c>
      <c r="DM124" s="1080"/>
      <c r="DN124" s="1080"/>
      <c r="DO124" s="1080"/>
      <c r="DP124" s="1081"/>
      <c r="DQ124" s="1079" t="s">
        <v>147</v>
      </c>
      <c r="DR124" s="1080"/>
      <c r="DS124" s="1080"/>
      <c r="DT124" s="1080"/>
      <c r="DU124" s="1081"/>
      <c r="DV124" s="1082" t="s">
        <v>147</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147</v>
      </c>
      <c r="AB125" s="1055"/>
      <c r="AC125" s="1055"/>
      <c r="AD125" s="1055"/>
      <c r="AE125" s="1056"/>
      <c r="AF125" s="1057" t="s">
        <v>147</v>
      </c>
      <c r="AG125" s="1055"/>
      <c r="AH125" s="1055"/>
      <c r="AI125" s="1055"/>
      <c r="AJ125" s="1056"/>
      <c r="AK125" s="1057" t="s">
        <v>147</v>
      </c>
      <c r="AL125" s="1055"/>
      <c r="AM125" s="1055"/>
      <c r="AN125" s="1055"/>
      <c r="AO125" s="1056"/>
      <c r="AP125" s="1058" t="s">
        <v>147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147</v>
      </c>
      <c r="DH125" s="1023"/>
      <c r="DI125" s="1023"/>
      <c r="DJ125" s="1023"/>
      <c r="DK125" s="1023"/>
      <c r="DL125" s="1023" t="s">
        <v>147</v>
      </c>
      <c r="DM125" s="1023"/>
      <c r="DN125" s="1023"/>
      <c r="DO125" s="1023"/>
      <c r="DP125" s="1023"/>
      <c r="DQ125" s="1023" t="s">
        <v>147</v>
      </c>
      <c r="DR125" s="1023"/>
      <c r="DS125" s="1023"/>
      <c r="DT125" s="1023"/>
      <c r="DU125" s="1023"/>
      <c r="DV125" s="1024" t="s">
        <v>147</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38552</v>
      </c>
      <c r="AB126" s="1055"/>
      <c r="AC126" s="1055"/>
      <c r="AD126" s="1055"/>
      <c r="AE126" s="1056"/>
      <c r="AF126" s="1057">
        <v>34090</v>
      </c>
      <c r="AG126" s="1055"/>
      <c r="AH126" s="1055"/>
      <c r="AI126" s="1055"/>
      <c r="AJ126" s="1056"/>
      <c r="AK126" s="1057">
        <v>32348</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147</v>
      </c>
      <c r="DH126" s="1016"/>
      <c r="DI126" s="1016"/>
      <c r="DJ126" s="1016"/>
      <c r="DK126" s="1016"/>
      <c r="DL126" s="1016" t="s">
        <v>147</v>
      </c>
      <c r="DM126" s="1016"/>
      <c r="DN126" s="1016"/>
      <c r="DO126" s="1016"/>
      <c r="DP126" s="1016"/>
      <c r="DQ126" s="1016" t="s">
        <v>147</v>
      </c>
      <c r="DR126" s="1016"/>
      <c r="DS126" s="1016"/>
      <c r="DT126" s="1016"/>
      <c r="DU126" s="1016"/>
      <c r="DV126" s="1017" t="s">
        <v>147</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147</v>
      </c>
      <c r="AB127" s="1055"/>
      <c r="AC127" s="1055"/>
      <c r="AD127" s="1055"/>
      <c r="AE127" s="1056"/>
      <c r="AF127" s="1057" t="s">
        <v>147</v>
      </c>
      <c r="AG127" s="1055"/>
      <c r="AH127" s="1055"/>
      <c r="AI127" s="1055"/>
      <c r="AJ127" s="1056"/>
      <c r="AK127" s="1057" t="s">
        <v>147</v>
      </c>
      <c r="AL127" s="1055"/>
      <c r="AM127" s="1055"/>
      <c r="AN127" s="1055"/>
      <c r="AO127" s="1056"/>
      <c r="AP127" s="1058" t="s">
        <v>147</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147</v>
      </c>
      <c r="DM127" s="1016"/>
      <c r="DN127" s="1016"/>
      <c r="DO127" s="1016"/>
      <c r="DP127" s="1016"/>
      <c r="DQ127" s="1016" t="s">
        <v>147</v>
      </c>
      <c r="DR127" s="1016"/>
      <c r="DS127" s="1016"/>
      <c r="DT127" s="1016"/>
      <c r="DU127" s="1016"/>
      <c r="DV127" s="1017" t="s">
        <v>147</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66513</v>
      </c>
      <c r="AB128" s="1144"/>
      <c r="AC128" s="1144"/>
      <c r="AD128" s="1144"/>
      <c r="AE128" s="1145"/>
      <c r="AF128" s="1146">
        <v>90506</v>
      </c>
      <c r="AG128" s="1144"/>
      <c r="AH128" s="1144"/>
      <c r="AI128" s="1144"/>
      <c r="AJ128" s="1145"/>
      <c r="AK128" s="1146">
        <v>83601</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147</v>
      </c>
      <c r="BG128" s="1151"/>
      <c r="BH128" s="1151"/>
      <c r="BI128" s="1151"/>
      <c r="BJ128" s="1151"/>
      <c r="BK128" s="1151"/>
      <c r="BL128" s="1152"/>
      <c r="BM128" s="1150">
        <v>12.57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147</v>
      </c>
      <c r="DH128" s="1136"/>
      <c r="DI128" s="1136"/>
      <c r="DJ128" s="1136"/>
      <c r="DK128" s="1136"/>
      <c r="DL128" s="1136" t="s">
        <v>147</v>
      </c>
      <c r="DM128" s="1136"/>
      <c r="DN128" s="1136"/>
      <c r="DO128" s="1136"/>
      <c r="DP128" s="1136"/>
      <c r="DQ128" s="1136" t="s">
        <v>147</v>
      </c>
      <c r="DR128" s="1136"/>
      <c r="DS128" s="1136"/>
      <c r="DT128" s="1136"/>
      <c r="DU128" s="1136"/>
      <c r="DV128" s="1137" t="s">
        <v>147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18044814</v>
      </c>
      <c r="AB129" s="1055"/>
      <c r="AC129" s="1055"/>
      <c r="AD129" s="1055"/>
      <c r="AE129" s="1056"/>
      <c r="AF129" s="1057">
        <v>18009327</v>
      </c>
      <c r="AG129" s="1055"/>
      <c r="AH129" s="1055"/>
      <c r="AI129" s="1055"/>
      <c r="AJ129" s="1056"/>
      <c r="AK129" s="1057">
        <v>18445669</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147</v>
      </c>
      <c r="BG129" s="1165"/>
      <c r="BH129" s="1165"/>
      <c r="BI129" s="1165"/>
      <c r="BJ129" s="1165"/>
      <c r="BK129" s="1165"/>
      <c r="BL129" s="1166"/>
      <c r="BM129" s="1164">
        <v>17.57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2842262</v>
      </c>
      <c r="AB130" s="1055"/>
      <c r="AC130" s="1055"/>
      <c r="AD130" s="1055"/>
      <c r="AE130" s="1056"/>
      <c r="AF130" s="1057">
        <v>2805320</v>
      </c>
      <c r="AG130" s="1055"/>
      <c r="AH130" s="1055"/>
      <c r="AI130" s="1055"/>
      <c r="AJ130" s="1056"/>
      <c r="AK130" s="1057">
        <v>2746502</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15202552</v>
      </c>
      <c r="AB131" s="1080"/>
      <c r="AC131" s="1080"/>
      <c r="AD131" s="1080"/>
      <c r="AE131" s="1081"/>
      <c r="AF131" s="1079">
        <v>15204007</v>
      </c>
      <c r="AG131" s="1080"/>
      <c r="AH131" s="1080"/>
      <c r="AI131" s="1080"/>
      <c r="AJ131" s="1081"/>
      <c r="AK131" s="1079">
        <v>15699167</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147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8.9891223530000008</v>
      </c>
      <c r="AB132" s="1196"/>
      <c r="AC132" s="1196"/>
      <c r="AD132" s="1196"/>
      <c r="AE132" s="1197"/>
      <c r="AF132" s="1198">
        <v>10.213603559999999</v>
      </c>
      <c r="AG132" s="1196"/>
      <c r="AH132" s="1196"/>
      <c r="AI132" s="1196"/>
      <c r="AJ132" s="1197"/>
      <c r="AK132" s="1198">
        <v>8.9339134999999992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8.3000000000000007</v>
      </c>
      <c r="AB133" s="1179"/>
      <c r="AC133" s="1179"/>
      <c r="AD133" s="1179"/>
      <c r="AE133" s="1180"/>
      <c r="AF133" s="1178">
        <v>9.3000000000000007</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bHFfV+ocg0f0QSt6waeuMb5bTuqmIq1m6ff7XzkOuEcKQykXVZJKWeM00z/fD9cwQibibBF9l/XZOChgkxWMA==" saltValue="mmBIsUIP1uCAHth3yOY3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P5"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oWGoJ3SAjKqyEGdxwEJrvQHjRvN8yd2JOec/+Vp8osCpB6TgI2xSs3pD024RZxpwSrmHJrL0qzS+LmxboBS5A==" saltValue="FSnI6KwWzEuOUwm52IqV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91jePf4ht1Phxf/+3DyLipgeLALU9/GL88xPyvipOHh4OhX7AHwoTHwpT8T35hQybaZtIw881N0vkYxhOo/w==" saltValue="OiYYUIr4tdLpMuywjwCv6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5785767</v>
      </c>
      <c r="AP9" s="314">
        <v>98034</v>
      </c>
      <c r="AQ9" s="315">
        <v>70597</v>
      </c>
      <c r="AR9" s="316">
        <v>38.9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713138</v>
      </c>
      <c r="AP10" s="317">
        <v>12083</v>
      </c>
      <c r="AQ10" s="318">
        <v>6273</v>
      </c>
      <c r="AR10" s="319">
        <v>92.6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1314</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v>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112357</v>
      </c>
      <c r="AP13" s="317">
        <v>1904</v>
      </c>
      <c r="AQ13" s="318">
        <v>2424</v>
      </c>
      <c r="AR13" s="319">
        <v>-21.5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280397</v>
      </c>
      <c r="AP14" s="317">
        <v>4751</v>
      </c>
      <c r="AQ14" s="318">
        <v>1774</v>
      </c>
      <c r="AR14" s="319">
        <v>167.8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-401536</v>
      </c>
      <c r="AP15" s="317">
        <v>-6804</v>
      </c>
      <c r="AQ15" s="318">
        <v>-4858</v>
      </c>
      <c r="AR15" s="319">
        <v>40.1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6490123</v>
      </c>
      <c r="AP16" s="317">
        <v>109969</v>
      </c>
      <c r="AQ16" s="318">
        <v>77526</v>
      </c>
      <c r="AR16" s="319">
        <v>41.8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9.66</v>
      </c>
      <c r="AP21" s="331">
        <v>7.31</v>
      </c>
      <c r="AQ21" s="332">
        <v>2.35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97.6</v>
      </c>
      <c r="AP22" s="336">
        <v>98.5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3072150</v>
      </c>
      <c r="AP32" s="345">
        <v>52054</v>
      </c>
      <c r="AQ32" s="346">
        <v>38968</v>
      </c>
      <c r="AR32" s="347">
        <v>33.6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1034422</v>
      </c>
      <c r="AP35" s="345">
        <v>17527</v>
      </c>
      <c r="AQ35" s="346">
        <v>12321</v>
      </c>
      <c r="AR35" s="347">
        <v>42.3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43671</v>
      </c>
      <c r="AP36" s="345">
        <v>740</v>
      </c>
      <c r="AQ36" s="346">
        <v>1771</v>
      </c>
      <c r="AR36" s="347">
        <v>-58.2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82410</v>
      </c>
      <c r="AP37" s="345">
        <v>1396</v>
      </c>
      <c r="AQ37" s="346">
        <v>588</v>
      </c>
      <c r="AR37" s="347">
        <v>137.4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-83601</v>
      </c>
      <c r="AP39" s="345">
        <v>-1417</v>
      </c>
      <c r="AQ39" s="346">
        <v>-5205</v>
      </c>
      <c r="AR39" s="347">
        <v>-72.8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-2746502</v>
      </c>
      <c r="AP40" s="345">
        <v>-46537</v>
      </c>
      <c r="AQ40" s="346">
        <v>-35431</v>
      </c>
      <c r="AR40" s="347">
        <v>31.3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1402550</v>
      </c>
      <c r="AP41" s="345">
        <v>23765</v>
      </c>
      <c r="AQ41" s="346">
        <v>13072</v>
      </c>
      <c r="AR41" s="347">
        <v>81.8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12492074</v>
      </c>
      <c r="AN51" s="367">
        <v>198413</v>
      </c>
      <c r="AO51" s="368">
        <v>-44.4</v>
      </c>
      <c r="AP51" s="369">
        <v>57295</v>
      </c>
      <c r="AQ51" s="370">
        <v>-37.9</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3069590</v>
      </c>
      <c r="AN52" s="375">
        <v>48755</v>
      </c>
      <c r="AO52" s="376">
        <v>-1.3</v>
      </c>
      <c r="AP52" s="377">
        <v>32771</v>
      </c>
      <c r="AQ52" s="378">
        <v>-11.9</v>
      </c>
      <c r="AR52" s="379">
        <v>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11365916</v>
      </c>
      <c r="AN53" s="367">
        <v>184956</v>
      </c>
      <c r="AO53" s="368">
        <v>-6.8</v>
      </c>
      <c r="AP53" s="369">
        <v>54110</v>
      </c>
      <c r="AQ53" s="370">
        <v>-5.6</v>
      </c>
      <c r="AR53" s="371">
        <v>-1.2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3861908</v>
      </c>
      <c r="AN54" s="375">
        <v>62844</v>
      </c>
      <c r="AO54" s="376">
        <v>28.9</v>
      </c>
      <c r="AP54" s="377">
        <v>30620</v>
      </c>
      <c r="AQ54" s="378">
        <v>-6.6</v>
      </c>
      <c r="AR54" s="379">
        <v>35.5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12373896</v>
      </c>
      <c r="AN55" s="367">
        <v>204240</v>
      </c>
      <c r="AO55" s="368">
        <v>10.4</v>
      </c>
      <c r="AP55" s="369">
        <v>54684</v>
      </c>
      <c r="AQ55" s="370">
        <v>1.1000000000000001</v>
      </c>
      <c r="AR55" s="371">
        <v>9.3000000000000007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2850149</v>
      </c>
      <c r="AN56" s="375">
        <v>47044</v>
      </c>
      <c r="AO56" s="376">
        <v>-25.1</v>
      </c>
      <c r="AP56" s="377">
        <v>32829</v>
      </c>
      <c r="AQ56" s="378">
        <v>7.2</v>
      </c>
      <c r="AR56" s="379">
        <v>-32.299999999999997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7128650</v>
      </c>
      <c r="AN57" s="367">
        <v>119148</v>
      </c>
      <c r="AO57" s="368">
        <v>-41.7</v>
      </c>
      <c r="AP57" s="369">
        <v>62383</v>
      </c>
      <c r="AQ57" s="370">
        <v>14.1</v>
      </c>
      <c r="AR57" s="371">
        <v>-55.8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2249263</v>
      </c>
      <c r="AN58" s="375">
        <v>37594</v>
      </c>
      <c r="AO58" s="376">
        <v>-20.100000000000001</v>
      </c>
      <c r="AP58" s="377">
        <v>35325</v>
      </c>
      <c r="AQ58" s="378">
        <v>7.6</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12942439</v>
      </c>
      <c r="AN59" s="367">
        <v>219296</v>
      </c>
      <c r="AO59" s="368">
        <v>84.1</v>
      </c>
      <c r="AP59" s="369">
        <v>63812</v>
      </c>
      <c r="AQ59" s="370">
        <v>2.2999999999999998</v>
      </c>
      <c r="AR59" s="371">
        <v>81.8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1973228</v>
      </c>
      <c r="AN60" s="375">
        <v>33434</v>
      </c>
      <c r="AO60" s="376">
        <v>-11.1</v>
      </c>
      <c r="AP60" s="377">
        <v>33848</v>
      </c>
      <c r="AQ60" s="378">
        <v>-4.2</v>
      </c>
      <c r="AR60" s="379">
        <v>-6.9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11260595</v>
      </c>
      <c r="AN61" s="382">
        <v>185211</v>
      </c>
      <c r="AO61" s="383">
        <v>0.3</v>
      </c>
      <c r="AP61" s="384">
        <v>58457</v>
      </c>
      <c r="AQ61" s="385">
        <v>-5.2</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2800828</v>
      </c>
      <c r="AN62" s="375">
        <v>45934</v>
      </c>
      <c r="AO62" s="376">
        <v>-5.7</v>
      </c>
      <c r="AP62" s="377">
        <v>33079</v>
      </c>
      <c r="AQ62" s="378">
        <v>-1.6</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mDpJKP+VeUd17BdMbES/AqA4FmRNjC3Xk2SkGu0tn+8CnD9FMm67yl9WwskDQ/iWDg/EXanxXXMmFnGO9KEzg==" saltValue="h2YDNYUJQIXVpwtkhQQM2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SKspJqu5jyVj9DarI6wAlWmaMNC8PyNH2B3rLI2uO0Gzt8aJ1mYYovnqWxpWyp63Ikj7z5uXg5gOH+HXp1xahA==" saltValue="UVRUC5ltfAJSMp/5XDm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B47BKveifGHMeqE+x5KhIkqgRRh/9wxIdtBYonrJx4ZluYbqdDYyFOgpp8lZglsulmJfbdIxATaj1k7AfPNfIg==" saltValue="HGEBziVcQl0xdsAa7LH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24.87</v>
      </c>
      <c r="G47" s="12">
        <v>22.78</v>
      </c>
      <c r="H47" s="12">
        <v>23.62</v>
      </c>
      <c r="I47" s="12">
        <v>21.07</v>
      </c>
      <c r="J47" s="13">
        <v>18.39</v>
      </c>
    </row>
    <row r="48" spans="2:10" ht="57.75" customHeight="1" x14ac:dyDescent="0.15">
      <c r="B48" s="14"/>
      <c r="C48" s="1240" t="s">
        <v>4</v>
      </c>
      <c r="D48" s="1240"/>
      <c r="E48" s="1241"/>
      <c r="F48" s="15">
        <v>8.1300000000000008</v>
      </c>
      <c r="G48" s="16">
        <v>17.41</v>
      </c>
      <c r="H48" s="16">
        <v>8.0299999999999994</v>
      </c>
      <c r="I48" s="16">
        <v>7.26</v>
      </c>
      <c r="J48" s="17">
        <v>9.7899999999999991</v>
      </c>
    </row>
    <row r="49" spans="2:10" ht="57.75" customHeight="1" thickBot="1" x14ac:dyDescent="0.2">
      <c r="B49" s="18"/>
      <c r="C49" s="1242" t="s">
        <v>5</v>
      </c>
      <c r="D49" s="1242"/>
      <c r="E49" s="1243"/>
      <c r="F49" s="19">
        <v>3.49</v>
      </c>
      <c r="G49" s="20">
        <v>6.18</v>
      </c>
      <c r="H49" s="20" t="s">
        <v>568</v>
      </c>
      <c r="I49" s="20" t="s">
        <v>569</v>
      </c>
      <c r="J49" s="21">
        <v>0.52</v>
      </c>
    </row>
    <row r="50" spans="2:10" ht="13.5" customHeight="1" x14ac:dyDescent="0.15"/>
  </sheetData>
  <sheetProtection algorithmName="SHA-512" hashValue="ynUrAEYk7n7rEMQaktcPXxvHUpzc+Ae9dlQC4TUS1lJFfxKTK2cn4wfBbLz6gAzEBM9iPaBftZU6sH8y6FqkiA==" saltValue="SEaORB3lujDUNb1eIzpu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2022-03-14T02:31:24Z</cp:lastPrinted>
  <dcterms:created xsi:type="dcterms:W3CDTF">2022-02-02T03:49:00Z</dcterms:created>
  <dcterms:modified xsi:type="dcterms:W3CDTF">2022-09-27T00:17:06Z</dcterms:modified>
  <cp:category/>
</cp:coreProperties>
</file>