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20610" windowHeight="7740" tabRatio="753"/>
  </bookViews>
  <sheets>
    <sheet name="1-4【復25】" sheetId="10" r:id="rId1"/>
    <sheet name="1-4【文25】" sheetId="14" r:id="rId2"/>
    <sheet name="1-4【国25】" sheetId="15" r:id="rId3"/>
  </sheets>
  <definedNames>
    <definedName name="_xlnm.Print_Area" localSheetId="2">'1-4【国25】'!$B$2:$S$109</definedName>
    <definedName name="_xlnm.Print_Area" localSheetId="0">'1-4【復25】'!$B$2:$S$109</definedName>
    <definedName name="_xlnm.Print_Area" localSheetId="1">'1-4【文25】'!$B$2:$S$106</definedName>
  </definedNames>
  <calcPr calcId="145621"/>
</workbook>
</file>

<file path=xl/calcChain.xml><?xml version="1.0" encoding="utf-8"?>
<calcChain xmlns="http://schemas.openxmlformats.org/spreadsheetml/2006/main">
  <c r="Q12" i="14" l="1"/>
  <c r="R22" i="10"/>
  <c r="Q12" i="10"/>
  <c r="I19" i="10"/>
  <c r="I16" i="10"/>
  <c r="I13" i="10"/>
  <c r="I10" i="10"/>
  <c r="B1" i="10"/>
  <c r="Q7" i="15"/>
  <c r="B1" i="15"/>
  <c r="A10" i="15" s="1"/>
  <c r="Q7" i="14"/>
  <c r="B1" i="14"/>
  <c r="Q7" i="10"/>
  <c r="A10" i="10"/>
  <c r="A10" i="14"/>
  <c r="T10" i="14" s="1"/>
  <c r="S2" i="14"/>
  <c r="O10" i="14"/>
  <c r="R10" i="14" s="1"/>
  <c r="A11" i="10"/>
  <c r="T10" i="10"/>
  <c r="S2" i="10"/>
  <c r="O10" i="10"/>
  <c r="R11" i="14"/>
  <c r="A12" i="10"/>
  <c r="T12" i="10" s="1"/>
  <c r="T11" i="10"/>
  <c r="R11" i="10"/>
  <c r="R10" i="10"/>
  <c r="R12" i="14"/>
  <c r="R12" i="10"/>
  <c r="O13" i="14"/>
  <c r="O13" i="10"/>
  <c r="R14" i="10" s="1"/>
  <c r="R13" i="14"/>
  <c r="R14" i="14"/>
  <c r="R13" i="10"/>
  <c r="Q15" i="14"/>
  <c r="R15" i="14"/>
  <c r="Q15" i="10"/>
  <c r="O16" i="10"/>
  <c r="R17" i="10" s="1"/>
  <c r="R16" i="10"/>
  <c r="Q18" i="10"/>
  <c r="O19" i="10"/>
  <c r="R19" i="10" s="1"/>
  <c r="R20" i="10"/>
  <c r="Q21" i="10"/>
  <c r="O22" i="10"/>
  <c r="R23" i="10"/>
  <c r="R24" i="10"/>
  <c r="O25" i="10"/>
  <c r="R25" i="10"/>
  <c r="R26" i="10"/>
  <c r="R27" i="10"/>
  <c r="O28" i="10"/>
  <c r="R28" i="10"/>
  <c r="R29" i="10"/>
  <c r="R30" i="10"/>
  <c r="A13" i="10"/>
  <c r="T10" i="15" l="1"/>
  <c r="Q10" i="15"/>
  <c r="R10" i="15" s="1"/>
  <c r="K10" i="15"/>
  <c r="D10" i="15"/>
  <c r="O10" i="15" s="1"/>
  <c r="J10" i="15"/>
  <c r="H10" i="15"/>
  <c r="E10" i="15"/>
  <c r="B10" i="15"/>
  <c r="S2" i="15" s="1"/>
  <c r="F10" i="15"/>
  <c r="A11" i="15"/>
  <c r="N10" i="15"/>
  <c r="M10" i="15"/>
  <c r="G10" i="15"/>
  <c r="L10" i="15"/>
  <c r="C10" i="15"/>
  <c r="I10" i="15"/>
  <c r="R21" i="10"/>
  <c r="R18" i="10"/>
  <c r="R15" i="10"/>
  <c r="A11" i="14"/>
  <c r="T13" i="10"/>
  <c r="A14" i="10"/>
  <c r="T11" i="14" l="1"/>
  <c r="A12" i="14"/>
  <c r="T12" i="14" s="1"/>
  <c r="Q11" i="15"/>
  <c r="R11" i="15" s="1"/>
  <c r="T11" i="15"/>
  <c r="A12" i="15"/>
  <c r="T14" i="10"/>
  <c r="A15" i="10"/>
  <c r="T15" i="10" s="1"/>
  <c r="A13" i="14"/>
  <c r="A16" i="10"/>
  <c r="T13" i="14" l="1"/>
  <c r="A14" i="14"/>
  <c r="Q12" i="15"/>
  <c r="R12" i="15" s="1"/>
  <c r="T12" i="15"/>
  <c r="A17" i="10"/>
  <c r="T16" i="10"/>
  <c r="A13" i="15"/>
  <c r="I13" i="15" l="1"/>
  <c r="C13" i="15"/>
  <c r="J13" i="15"/>
  <c r="D13" i="15"/>
  <c r="O13" i="15" s="1"/>
  <c r="E13" i="15"/>
  <c r="B13" i="15"/>
  <c r="M13" i="15"/>
  <c r="Q13" i="15"/>
  <c r="R13" i="15" s="1"/>
  <c r="N13" i="15"/>
  <c r="T13" i="15"/>
  <c r="K13" i="15"/>
  <c r="F13" i="15"/>
  <c r="H13" i="15"/>
  <c r="A14" i="15"/>
  <c r="L13" i="15"/>
  <c r="G13" i="15"/>
  <c r="A15" i="14"/>
  <c r="T15" i="14" s="1"/>
  <c r="T14" i="14"/>
  <c r="A18" i="10"/>
  <c r="T18" i="10" s="1"/>
  <c r="T17" i="10"/>
  <c r="A16" i="14"/>
  <c r="A19" i="10"/>
  <c r="T14" i="15" l="1"/>
  <c r="A15" i="15"/>
  <c r="Q14" i="15"/>
  <c r="R14" i="15" s="1"/>
  <c r="A20" i="10"/>
  <c r="T19" i="10"/>
  <c r="M16" i="14"/>
  <c r="G16" i="14"/>
  <c r="E16" i="14"/>
  <c r="D16" i="14"/>
  <c r="O16" i="14" s="1"/>
  <c r="J16" i="14"/>
  <c r="C16" i="14"/>
  <c r="F16" i="14"/>
  <c r="N16" i="14"/>
  <c r="Q16" i="14"/>
  <c r="H16" i="14"/>
  <c r="A17" i="14"/>
  <c r="I16" i="14"/>
  <c r="T16" i="14"/>
  <c r="L16" i="14"/>
  <c r="B16" i="14"/>
  <c r="K16" i="14"/>
  <c r="Q15" i="15" l="1"/>
  <c r="R15" i="15" s="1"/>
  <c r="T15" i="15"/>
  <c r="A18" i="14"/>
  <c r="T17" i="14"/>
  <c r="Q17" i="14"/>
  <c r="R16" i="14"/>
  <c r="T20" i="10"/>
  <c r="A21" i="10"/>
  <c r="T21" i="10" s="1"/>
  <c r="A22" i="10"/>
  <c r="A16" i="15"/>
  <c r="H16" i="15" l="1"/>
  <c r="M16" i="15"/>
  <c r="E16" i="15"/>
  <c r="L16" i="15"/>
  <c r="F16" i="15"/>
  <c r="G16" i="15"/>
  <c r="T16" i="15"/>
  <c r="Q16" i="15"/>
  <c r="R16" i="15" s="1"/>
  <c r="D16" i="15"/>
  <c r="O16" i="15" s="1"/>
  <c r="K16" i="15"/>
  <c r="C16" i="15"/>
  <c r="N16" i="15"/>
  <c r="J16" i="15"/>
  <c r="A17" i="15"/>
  <c r="I16" i="15"/>
  <c r="B16" i="15"/>
  <c r="A23" i="10"/>
  <c r="T22" i="10"/>
  <c r="R17" i="14"/>
  <c r="Q18" i="14"/>
  <c r="T18" i="14"/>
  <c r="A19" i="14"/>
  <c r="A18" i="15" l="1"/>
  <c r="Q17" i="15"/>
  <c r="R17" i="15" s="1"/>
  <c r="T17" i="15"/>
  <c r="H19" i="14"/>
  <c r="N19" i="14"/>
  <c r="D19" i="14"/>
  <c r="O19" i="14" s="1"/>
  <c r="C19" i="14"/>
  <c r="M19" i="14"/>
  <c r="K19" i="14"/>
  <c r="Q19" i="14"/>
  <c r="A20" i="14"/>
  <c r="B19" i="14"/>
  <c r="G19" i="14"/>
  <c r="L19" i="14"/>
  <c r="E19" i="14"/>
  <c r="F19" i="14"/>
  <c r="I19" i="14"/>
  <c r="J19" i="14"/>
  <c r="T19" i="14"/>
  <c r="R18" i="14"/>
  <c r="T23" i="10"/>
  <c r="A24" i="10"/>
  <c r="T24" i="10" s="1"/>
  <c r="A25" i="10"/>
  <c r="Q18" i="15" l="1"/>
  <c r="R18" i="15" s="1"/>
  <c r="T18" i="15"/>
  <c r="A26" i="10"/>
  <c r="T25" i="10"/>
  <c r="R19" i="14"/>
  <c r="Q20" i="14"/>
  <c r="T20" i="14"/>
  <c r="A21" i="14"/>
  <c r="A19" i="15"/>
  <c r="A20" i="15" l="1"/>
  <c r="T19" i="15"/>
  <c r="H19" i="15"/>
  <c r="L19" i="15"/>
  <c r="C19" i="15"/>
  <c r="N19" i="15"/>
  <c r="M19" i="15"/>
  <c r="G19" i="15"/>
  <c r="B19" i="15"/>
  <c r="E19" i="15"/>
  <c r="D19" i="15"/>
  <c r="O19" i="15" s="1"/>
  <c r="J19" i="15"/>
  <c r="I19" i="15"/>
  <c r="Q19" i="15"/>
  <c r="R19" i="15" s="1"/>
  <c r="K19" i="15"/>
  <c r="F19" i="15"/>
  <c r="T26" i="10"/>
  <c r="A27" i="10"/>
  <c r="T27" i="10" s="1"/>
  <c r="Q21" i="14"/>
  <c r="T21" i="14"/>
  <c r="R20" i="14"/>
  <c r="A28" i="10"/>
  <c r="A22" i="14"/>
  <c r="A21" i="15" l="1"/>
  <c r="T20" i="15"/>
  <c r="Q20" i="15"/>
  <c r="R20" i="15" s="1"/>
  <c r="K22" i="14"/>
  <c r="M22" i="14"/>
  <c r="C22" i="14"/>
  <c r="E22" i="14"/>
  <c r="T22" i="14"/>
  <c r="Q22" i="14"/>
  <c r="G22" i="14"/>
  <c r="I22" i="14"/>
  <c r="L22" i="14"/>
  <c r="D22" i="14"/>
  <c r="O22" i="14" s="1"/>
  <c r="B22" i="14"/>
  <c r="J22" i="14"/>
  <c r="F22" i="14"/>
  <c r="A23" i="14"/>
  <c r="N22" i="14"/>
  <c r="H22" i="14"/>
  <c r="T28" i="10"/>
  <c r="A29" i="10"/>
  <c r="R21" i="14"/>
  <c r="Q21" i="15" l="1"/>
  <c r="R21" i="15" s="1"/>
  <c r="T21" i="15"/>
  <c r="A30" i="10"/>
  <c r="T30" i="10" s="1"/>
  <c r="T29" i="10"/>
  <c r="T23" i="14"/>
  <c r="A24" i="14"/>
  <c r="Q23" i="14"/>
  <c r="R22" i="14"/>
  <c r="A22" i="15"/>
  <c r="A31" i="10"/>
  <c r="D22" i="15" l="1"/>
  <c r="O22" i="15" s="1"/>
  <c r="Q22" i="15"/>
  <c r="R22" i="15" s="1"/>
  <c r="B22" i="15"/>
  <c r="J22" i="15"/>
  <c r="T22" i="15"/>
  <c r="F22" i="15"/>
  <c r="G22" i="15"/>
  <c r="M22" i="15"/>
  <c r="C22" i="15"/>
  <c r="A23" i="15"/>
  <c r="H22" i="15"/>
  <c r="L22" i="15"/>
  <c r="E22" i="15"/>
  <c r="N22" i="15"/>
  <c r="K22" i="15"/>
  <c r="I22" i="15"/>
  <c r="B31" i="10"/>
  <c r="T31" i="10"/>
  <c r="F31" i="10"/>
  <c r="D31" i="10"/>
  <c r="O31" i="10" s="1"/>
  <c r="H31" i="10"/>
  <c r="Q31" i="10"/>
  <c r="A32" i="10"/>
  <c r="J31" i="10"/>
  <c r="L31" i="10"/>
  <c r="E31" i="10"/>
  <c r="I31" i="10"/>
  <c r="N31" i="10"/>
  <c r="K31" i="10"/>
  <c r="C31" i="10"/>
  <c r="M31" i="10"/>
  <c r="G31" i="10"/>
  <c r="R23" i="14"/>
  <c r="T24" i="14"/>
  <c r="Q24" i="14"/>
  <c r="A25" i="14"/>
  <c r="T23" i="15" l="1"/>
  <c r="Q23" i="15"/>
  <c r="R23" i="15" s="1"/>
  <c r="A24" i="15"/>
  <c r="E25" i="14"/>
  <c r="N25" i="14"/>
  <c r="F25" i="14"/>
  <c r="I25" i="14"/>
  <c r="G25" i="14"/>
  <c r="M25" i="14"/>
  <c r="K25" i="14"/>
  <c r="C25" i="14"/>
  <c r="A26" i="14"/>
  <c r="H25" i="14"/>
  <c r="L25" i="14"/>
  <c r="D25" i="14"/>
  <c r="O25" i="14" s="1"/>
  <c r="J25" i="14"/>
  <c r="T25" i="14"/>
  <c r="Q25" i="14"/>
  <c r="B25" i="14"/>
  <c r="R24" i="14"/>
  <c r="A33" i="10"/>
  <c r="Q32" i="10"/>
  <c r="T32" i="10"/>
  <c r="R31" i="10"/>
  <c r="Q24" i="15" l="1"/>
  <c r="R24" i="15" s="1"/>
  <c r="T24" i="15"/>
  <c r="R32" i="10"/>
  <c r="R25" i="14"/>
  <c r="A27" i="14"/>
  <c r="Q26" i="14"/>
  <c r="T26" i="14"/>
  <c r="Q33" i="10"/>
  <c r="T33" i="10"/>
  <c r="A25" i="15"/>
  <c r="A34" i="10"/>
  <c r="G25" i="15" l="1"/>
  <c r="A26" i="15"/>
  <c r="N25" i="15"/>
  <c r="C25" i="15"/>
  <c r="J25" i="15"/>
  <c r="K25" i="15"/>
  <c r="D25" i="15"/>
  <c r="O25" i="15" s="1"/>
  <c r="M25" i="15"/>
  <c r="I25" i="15"/>
  <c r="B25" i="15"/>
  <c r="Q25" i="15"/>
  <c r="R25" i="15" s="1"/>
  <c r="E25" i="15"/>
  <c r="T25" i="15"/>
  <c r="H25" i="15"/>
  <c r="F25" i="15"/>
  <c r="L25" i="15"/>
  <c r="G34" i="10"/>
  <c r="H34" i="10"/>
  <c r="Q34" i="10"/>
  <c r="E34" i="10"/>
  <c r="J34" i="10"/>
  <c r="L34" i="10"/>
  <c r="C34" i="10"/>
  <c r="M34" i="10"/>
  <c r="D34" i="10"/>
  <c r="O34" i="10" s="1"/>
  <c r="I34" i="10"/>
  <c r="B34" i="10"/>
  <c r="F34" i="10"/>
  <c r="K34" i="10"/>
  <c r="A35" i="10"/>
  <c r="T34" i="10"/>
  <c r="N34" i="10"/>
  <c r="R33" i="10"/>
  <c r="Q27" i="14"/>
  <c r="T27" i="14"/>
  <c r="R26" i="14"/>
  <c r="A28" i="14"/>
  <c r="T26" i="15" l="1"/>
  <c r="A27" i="15"/>
  <c r="Q26" i="15"/>
  <c r="R26" i="15" s="1"/>
  <c r="G28" i="14"/>
  <c r="I28" i="14"/>
  <c r="E28" i="14"/>
  <c r="D28" i="14"/>
  <c r="O28" i="14" s="1"/>
  <c r="A29" i="14"/>
  <c r="B28" i="14"/>
  <c r="K28" i="14"/>
  <c r="M28" i="14"/>
  <c r="J28" i="14"/>
  <c r="C28" i="14"/>
  <c r="T28" i="14"/>
  <c r="N28" i="14"/>
  <c r="F28" i="14"/>
  <c r="H28" i="14"/>
  <c r="L28" i="14"/>
  <c r="Q28" i="14"/>
  <c r="R27" i="14"/>
  <c r="R34" i="10"/>
  <c r="A36" i="10"/>
  <c r="Q35" i="10"/>
  <c r="T35" i="10"/>
  <c r="Q27" i="15" l="1"/>
  <c r="R27" i="15" s="1"/>
  <c r="T27" i="15"/>
  <c r="T36" i="10"/>
  <c r="Q36" i="10"/>
  <c r="T29" i="14"/>
  <c r="A30" i="14"/>
  <c r="Q29" i="14"/>
  <c r="R35" i="10"/>
  <c r="R28" i="14"/>
  <c r="A28" i="15"/>
  <c r="A37" i="10"/>
  <c r="B28" i="15" l="1"/>
  <c r="I28" i="15"/>
  <c r="M28" i="15"/>
  <c r="D28" i="15"/>
  <c r="O28" i="15" s="1"/>
  <c r="N28" i="15"/>
  <c r="F28" i="15"/>
  <c r="L28" i="15"/>
  <c r="H28" i="15"/>
  <c r="E28" i="15"/>
  <c r="J28" i="15"/>
  <c r="G28" i="15"/>
  <c r="K28" i="15"/>
  <c r="Q28" i="15"/>
  <c r="R28" i="15" s="1"/>
  <c r="T28" i="15"/>
  <c r="A29" i="15"/>
  <c r="C28" i="15"/>
  <c r="D37" i="10"/>
  <c r="O37" i="10" s="1"/>
  <c r="G37" i="10"/>
  <c r="Q37" i="10"/>
  <c r="A38" i="10"/>
  <c r="C37" i="10"/>
  <c r="I37" i="10"/>
  <c r="N37" i="10"/>
  <c r="H37" i="10"/>
  <c r="F37" i="10"/>
  <c r="M37" i="10"/>
  <c r="T37" i="10"/>
  <c r="L37" i="10"/>
  <c r="K37" i="10"/>
  <c r="E37" i="10"/>
  <c r="B37" i="10"/>
  <c r="J37" i="10"/>
  <c r="R29" i="14"/>
  <c r="T30" i="14"/>
  <c r="Q30" i="14"/>
  <c r="R36" i="10"/>
  <c r="A31" i="14"/>
  <c r="Q29" i="15" l="1"/>
  <c r="R29" i="15" s="1"/>
  <c r="A30" i="15"/>
  <c r="T29" i="15"/>
  <c r="C31" i="14"/>
  <c r="T31" i="14"/>
  <c r="I31" i="14"/>
  <c r="N31" i="14"/>
  <c r="D31" i="14"/>
  <c r="O31" i="14" s="1"/>
  <c r="J31" i="14"/>
  <c r="L31" i="14"/>
  <c r="B31" i="14"/>
  <c r="Q31" i="14"/>
  <c r="R31" i="14" s="1"/>
  <c r="F31" i="14"/>
  <c r="E31" i="14"/>
  <c r="M31" i="14"/>
  <c r="H31" i="14"/>
  <c r="A32" i="14"/>
  <c r="K31" i="14"/>
  <c r="G31" i="14"/>
  <c r="R37" i="10"/>
  <c r="R30" i="14"/>
  <c r="A39" i="10"/>
  <c r="Q38" i="10"/>
  <c r="T38" i="10"/>
  <c r="Q30" i="15" l="1"/>
  <c r="R30" i="15" s="1"/>
  <c r="T30" i="15"/>
  <c r="R38" i="10"/>
  <c r="T39" i="10"/>
  <c r="Q39" i="10"/>
  <c r="A33" i="14"/>
  <c r="Q32" i="14"/>
  <c r="R32" i="14" s="1"/>
  <c r="T32" i="14"/>
  <c r="A31" i="15"/>
  <c r="A40" i="10"/>
  <c r="G31" i="15" l="1"/>
  <c r="C31" i="15"/>
  <c r="T31" i="15"/>
  <c r="K31" i="15"/>
  <c r="L31" i="15"/>
  <c r="D31" i="15"/>
  <c r="O31" i="15" s="1"/>
  <c r="B31" i="15"/>
  <c r="N31" i="15"/>
  <c r="I31" i="15"/>
  <c r="H31" i="15"/>
  <c r="Q31" i="15"/>
  <c r="R31" i="15" s="1"/>
  <c r="M31" i="15"/>
  <c r="A32" i="15"/>
  <c r="J31" i="15"/>
  <c r="F31" i="15"/>
  <c r="E31" i="15"/>
  <c r="E40" i="10"/>
  <c r="F40" i="10"/>
  <c r="L40" i="10"/>
  <c r="H40" i="10"/>
  <c r="G40" i="10"/>
  <c r="T40" i="10"/>
  <c r="N40" i="10"/>
  <c r="D40" i="10"/>
  <c r="O40" i="10" s="1"/>
  <c r="M40" i="10"/>
  <c r="C40" i="10"/>
  <c r="A41" i="10"/>
  <c r="K40" i="10"/>
  <c r="J40" i="10"/>
  <c r="Q40" i="10"/>
  <c r="I40" i="10"/>
  <c r="B40" i="10"/>
  <c r="R39" i="10"/>
  <c r="Q33" i="14"/>
  <c r="R33" i="14" s="1"/>
  <c r="T33" i="14"/>
  <c r="A34" i="14"/>
  <c r="A33" i="15" l="1"/>
  <c r="Q32" i="15"/>
  <c r="R32" i="15" s="1"/>
  <c r="T32" i="15"/>
  <c r="G34" i="14"/>
  <c r="I34" i="14"/>
  <c r="C34" i="14"/>
  <c r="E34" i="14"/>
  <c r="N34" i="14"/>
  <c r="A35" i="14"/>
  <c r="B34" i="14"/>
  <c r="D34" i="14"/>
  <c r="O34" i="14" s="1"/>
  <c r="J34" i="14"/>
  <c r="F34" i="14"/>
  <c r="K34" i="14"/>
  <c r="T34" i="14"/>
  <c r="Q34" i="14"/>
  <c r="R34" i="14" s="1"/>
  <c r="H34" i="14"/>
  <c r="L34" i="14"/>
  <c r="M34" i="14"/>
  <c r="Q41" i="10"/>
  <c r="A42" i="10"/>
  <c r="T41" i="10"/>
  <c r="R40" i="10"/>
  <c r="T33" i="15" l="1"/>
  <c r="Q33" i="15"/>
  <c r="R33" i="15" s="1"/>
  <c r="R41" i="10"/>
  <c r="Q42" i="10"/>
  <c r="T42" i="10"/>
  <c r="T35" i="14"/>
  <c r="Q35" i="14"/>
  <c r="R35" i="14" s="1"/>
  <c r="A36" i="14"/>
  <c r="A34" i="15"/>
  <c r="A43" i="10"/>
  <c r="A35" i="15" l="1"/>
  <c r="G34" i="15"/>
  <c r="C34" i="15"/>
  <c r="K34" i="15"/>
  <c r="F34" i="15"/>
  <c r="B34" i="15"/>
  <c r="I34" i="15"/>
  <c r="T34" i="15"/>
  <c r="Q34" i="15"/>
  <c r="R34" i="15" s="1"/>
  <c r="N34" i="15"/>
  <c r="D34" i="15"/>
  <c r="O34" i="15" s="1"/>
  <c r="M34" i="15"/>
  <c r="H34" i="15"/>
  <c r="E34" i="15"/>
  <c r="J34" i="15"/>
  <c r="L34" i="15"/>
  <c r="J43" i="10"/>
  <c r="G43" i="10"/>
  <c r="Q43" i="10"/>
  <c r="F43" i="10"/>
  <c r="L43" i="10"/>
  <c r="T43" i="10"/>
  <c r="H43" i="10"/>
  <c r="M43" i="10"/>
  <c r="K43" i="10"/>
  <c r="E43" i="10"/>
  <c r="B43" i="10"/>
  <c r="N43" i="10"/>
  <c r="D43" i="10"/>
  <c r="O43" i="10" s="1"/>
  <c r="I43" i="10"/>
  <c r="C43" i="10"/>
  <c r="A44" i="10"/>
  <c r="Q36" i="14"/>
  <c r="R36" i="14" s="1"/>
  <c r="T36" i="14"/>
  <c r="R42" i="10"/>
  <c r="A37" i="14"/>
  <c r="A36" i="15" l="1"/>
  <c r="Q35" i="15"/>
  <c r="R35" i="15" s="1"/>
  <c r="T35" i="15"/>
  <c r="E37" i="14"/>
  <c r="F37" i="14"/>
  <c r="N37" i="14"/>
  <c r="I37" i="14"/>
  <c r="G37" i="14"/>
  <c r="M37" i="14"/>
  <c r="K37" i="14"/>
  <c r="C37" i="14"/>
  <c r="A38" i="14"/>
  <c r="H37" i="14"/>
  <c r="L37" i="14"/>
  <c r="Q37" i="14"/>
  <c r="R37" i="14" s="1"/>
  <c r="J37" i="14"/>
  <c r="D37" i="14"/>
  <c r="O37" i="14" s="1"/>
  <c r="B37" i="14"/>
  <c r="T37" i="14"/>
  <c r="R43" i="10"/>
  <c r="A45" i="10"/>
  <c r="Q44" i="10"/>
  <c r="T44" i="10"/>
  <c r="T36" i="15" l="1"/>
  <c r="Q36" i="15"/>
  <c r="R36" i="15" s="1"/>
  <c r="R44" i="10"/>
  <c r="A39" i="14"/>
  <c r="Q38" i="14"/>
  <c r="R38" i="14" s="1"/>
  <c r="T38" i="14"/>
  <c r="T45" i="10"/>
  <c r="Q45" i="10"/>
  <c r="A37" i="15"/>
  <c r="A46" i="10"/>
  <c r="G37" i="15" l="1"/>
  <c r="C37" i="15"/>
  <c r="N37" i="15"/>
  <c r="B37" i="15"/>
  <c r="H37" i="15"/>
  <c r="M37" i="15"/>
  <c r="F37" i="15"/>
  <c r="J37" i="15"/>
  <c r="K37" i="15"/>
  <c r="I37" i="15"/>
  <c r="E37" i="15"/>
  <c r="A38" i="15"/>
  <c r="Q37" i="15"/>
  <c r="R37" i="15" s="1"/>
  <c r="D37" i="15"/>
  <c r="O37" i="15" s="1"/>
  <c r="L37" i="15"/>
  <c r="T37" i="15"/>
  <c r="B46" i="10"/>
  <c r="T46" i="10"/>
  <c r="N46" i="10"/>
  <c r="K46" i="10"/>
  <c r="J46" i="10"/>
  <c r="F46" i="10"/>
  <c r="D46" i="10"/>
  <c r="O46" i="10" s="1"/>
  <c r="M46" i="10"/>
  <c r="E46" i="10"/>
  <c r="Q46" i="10"/>
  <c r="R46" i="10" s="1"/>
  <c r="G46" i="10"/>
  <c r="I46" i="10"/>
  <c r="C46" i="10"/>
  <c r="A47" i="10"/>
  <c r="H46" i="10"/>
  <c r="L46" i="10"/>
  <c r="R45" i="10"/>
  <c r="Q39" i="14"/>
  <c r="R39" i="14" s="1"/>
  <c r="T39" i="14"/>
  <c r="A40" i="14"/>
  <c r="Q38" i="15" l="1"/>
  <c r="R38" i="15" s="1"/>
  <c r="A39" i="15"/>
  <c r="T38" i="15"/>
  <c r="L40" i="14"/>
  <c r="I40" i="14"/>
  <c r="G40" i="14"/>
  <c r="E40" i="14"/>
  <c r="K40" i="14"/>
  <c r="T40" i="14"/>
  <c r="C40" i="14"/>
  <c r="D40" i="14"/>
  <c r="O40" i="14" s="1"/>
  <c r="M40" i="14"/>
  <c r="H40" i="14"/>
  <c r="N40" i="14"/>
  <c r="B40" i="14"/>
  <c r="J40" i="14"/>
  <c r="Q40" i="14"/>
  <c r="R40" i="14" s="1"/>
  <c r="F40" i="14"/>
  <c r="A41" i="14"/>
  <c r="T47" i="10"/>
  <c r="Q47" i="10"/>
  <c r="R47" i="10" s="1"/>
  <c r="A48" i="10"/>
  <c r="T39" i="15" l="1"/>
  <c r="Q39" i="15"/>
  <c r="R39" i="15" s="1"/>
  <c r="Q48" i="10"/>
  <c r="R48" i="10" s="1"/>
  <c r="T48" i="10"/>
  <c r="T41" i="14"/>
  <c r="Q41" i="14"/>
  <c r="R41" i="14" s="1"/>
  <c r="A42" i="14"/>
  <c r="A40" i="15"/>
  <c r="A49" i="10"/>
  <c r="E40" i="15" l="1"/>
  <c r="T40" i="15"/>
  <c r="G40" i="15"/>
  <c r="K40" i="15"/>
  <c r="Q40" i="15"/>
  <c r="R40" i="15" s="1"/>
  <c r="F40" i="15"/>
  <c r="A41" i="15"/>
  <c r="C40" i="15"/>
  <c r="N40" i="15"/>
  <c r="I40" i="15"/>
  <c r="M40" i="15"/>
  <c r="D40" i="15"/>
  <c r="O40" i="15" s="1"/>
  <c r="J40" i="15"/>
  <c r="B40" i="15"/>
  <c r="L40" i="15"/>
  <c r="H40" i="15"/>
  <c r="K49" i="10"/>
  <c r="I49" i="10"/>
  <c r="F49" i="10"/>
  <c r="T49" i="10"/>
  <c r="B49" i="10"/>
  <c r="L49" i="10"/>
  <c r="Q49" i="10"/>
  <c r="R49" i="10" s="1"/>
  <c r="A50" i="10"/>
  <c r="J49" i="10"/>
  <c r="G49" i="10"/>
  <c r="C49" i="10"/>
  <c r="N49" i="10"/>
  <c r="H49" i="10"/>
  <c r="D49" i="10"/>
  <c r="O49" i="10" s="1"/>
  <c r="M49" i="10"/>
  <c r="E49" i="10"/>
  <c r="Q42" i="14"/>
  <c r="R42" i="14" s="1"/>
  <c r="T42" i="14"/>
  <c r="A43" i="14"/>
  <c r="Q41" i="15" l="1"/>
  <c r="R41" i="15" s="1"/>
  <c r="T41" i="15"/>
  <c r="A42" i="15"/>
  <c r="J43" i="14"/>
  <c r="C43" i="14"/>
  <c r="E43" i="14"/>
  <c r="N43" i="14"/>
  <c r="T43" i="14"/>
  <c r="A44" i="14"/>
  <c r="M43" i="14"/>
  <c r="D43" i="14"/>
  <c r="O43" i="14" s="1"/>
  <c r="Q43" i="14"/>
  <c r="R43" i="14" s="1"/>
  <c r="K43" i="14"/>
  <c r="H43" i="14"/>
  <c r="I43" i="14"/>
  <c r="L43" i="14"/>
  <c r="G43" i="14"/>
  <c r="F43" i="14"/>
  <c r="B43" i="14"/>
  <c r="T50" i="10"/>
  <c r="A51" i="10"/>
  <c r="Q50" i="10"/>
  <c r="R50" i="10" s="1"/>
  <c r="Q42" i="15" l="1"/>
  <c r="R42" i="15" s="1"/>
  <c r="T42" i="15"/>
  <c r="Q51" i="10"/>
  <c r="R51" i="10" s="1"/>
  <c r="T51" i="10"/>
  <c r="A45" i="14"/>
  <c r="T44" i="14"/>
  <c r="Q44" i="14"/>
  <c r="R44" i="14" s="1"/>
  <c r="A43" i="15"/>
  <c r="A52" i="10"/>
  <c r="G43" i="15" l="1"/>
  <c r="F43" i="15"/>
  <c r="K43" i="15"/>
  <c r="A44" i="15"/>
  <c r="J43" i="15"/>
  <c r="L43" i="15"/>
  <c r="E43" i="15"/>
  <c r="D43" i="15"/>
  <c r="O43" i="15" s="1"/>
  <c r="I43" i="15"/>
  <c r="Q43" i="15"/>
  <c r="R43" i="15" s="1"/>
  <c r="M43" i="15"/>
  <c r="B43" i="15"/>
  <c r="C43" i="15"/>
  <c r="H43" i="15"/>
  <c r="T43" i="15"/>
  <c r="N43" i="15"/>
  <c r="M52" i="10"/>
  <c r="L52" i="10"/>
  <c r="J52" i="10"/>
  <c r="F52" i="10"/>
  <c r="A53" i="10"/>
  <c r="C52" i="10"/>
  <c r="Q52" i="10"/>
  <c r="R52" i="10" s="1"/>
  <c r="K52" i="10"/>
  <c r="D52" i="10"/>
  <c r="O52" i="10" s="1"/>
  <c r="B52" i="10"/>
  <c r="H52" i="10"/>
  <c r="T52" i="10"/>
  <c r="G52" i="10"/>
  <c r="N52" i="10"/>
  <c r="I52" i="10"/>
  <c r="E52" i="10"/>
  <c r="T45" i="14"/>
  <c r="Q45" i="14"/>
  <c r="R45" i="14" s="1"/>
  <c r="A46" i="14"/>
  <c r="A45" i="15" l="1"/>
  <c r="T44" i="15"/>
  <c r="Q44" i="15"/>
  <c r="R44" i="15" s="1"/>
  <c r="G46" i="14"/>
  <c r="T46" i="14"/>
  <c r="M46" i="14"/>
  <c r="L46" i="14"/>
  <c r="N46" i="14"/>
  <c r="Q46" i="14"/>
  <c r="R46" i="14" s="1"/>
  <c r="A47" i="14"/>
  <c r="E46" i="14"/>
  <c r="F46" i="14"/>
  <c r="C46" i="14"/>
  <c r="K46" i="14"/>
  <c r="H46" i="14"/>
  <c r="D46" i="14"/>
  <c r="O46" i="14" s="1"/>
  <c r="J46" i="14"/>
  <c r="B46" i="14"/>
  <c r="I46" i="14"/>
  <c r="Q53" i="10"/>
  <c r="R53" i="10" s="1"/>
  <c r="A54" i="10"/>
  <c r="T53" i="10"/>
  <c r="Q45" i="15" l="1"/>
  <c r="R45" i="15" s="1"/>
  <c r="T45" i="15"/>
  <c r="Q54" i="10"/>
  <c r="R54" i="10" s="1"/>
  <c r="T54" i="10"/>
  <c r="T47" i="14"/>
  <c r="A48" i="14"/>
  <c r="Q47" i="14"/>
  <c r="R47" i="14" s="1"/>
  <c r="A46" i="15"/>
  <c r="A55" i="10"/>
  <c r="E46" i="15" l="1"/>
  <c r="N46" i="15"/>
  <c r="L46" i="15"/>
  <c r="H46" i="15"/>
  <c r="Q46" i="15"/>
  <c r="R46" i="15" s="1"/>
  <c r="K46" i="15"/>
  <c r="C46" i="15"/>
  <c r="A47" i="15"/>
  <c r="J46" i="15"/>
  <c r="G46" i="15"/>
  <c r="T46" i="15"/>
  <c r="D46" i="15"/>
  <c r="O46" i="15" s="1"/>
  <c r="F46" i="15"/>
  <c r="B46" i="15"/>
  <c r="M46" i="15"/>
  <c r="I46" i="15"/>
  <c r="J55" i="10"/>
  <c r="H55" i="10"/>
  <c r="N55" i="10"/>
  <c r="Q55" i="10"/>
  <c r="R55" i="10" s="1"/>
  <c r="A56" i="10"/>
  <c r="B55" i="10"/>
  <c r="M55" i="10"/>
  <c r="K55" i="10"/>
  <c r="I55" i="10"/>
  <c r="D55" i="10"/>
  <c r="O55" i="10" s="1"/>
  <c r="F55" i="10"/>
  <c r="E55" i="10"/>
  <c r="C55" i="10"/>
  <c r="G55" i="10"/>
  <c r="T55" i="10"/>
  <c r="L55" i="10"/>
  <c r="T48" i="14"/>
  <c r="Q48" i="14"/>
  <c r="R48" i="14" s="1"/>
  <c r="A49" i="14"/>
  <c r="Q47" i="15" l="1"/>
  <c r="R47" i="15" s="1"/>
  <c r="T47" i="15"/>
  <c r="A48" i="15"/>
  <c r="I49" i="14"/>
  <c r="T49" i="14"/>
  <c r="G49" i="14"/>
  <c r="N49" i="14"/>
  <c r="L49" i="14"/>
  <c r="F49" i="14"/>
  <c r="A50" i="14"/>
  <c r="J49" i="14"/>
  <c r="H49" i="14"/>
  <c r="K49" i="14"/>
  <c r="C49" i="14"/>
  <c r="Q49" i="14"/>
  <c r="R49" i="14" s="1"/>
  <c r="D49" i="14"/>
  <c r="O49" i="14" s="1"/>
  <c r="B49" i="14"/>
  <c r="M49" i="14"/>
  <c r="E49" i="14"/>
  <c r="T56" i="10"/>
  <c r="Q56" i="10"/>
  <c r="R56" i="10" s="1"/>
  <c r="A57" i="10"/>
  <c r="Q48" i="15" l="1"/>
  <c r="R48" i="15" s="1"/>
  <c r="T48" i="15"/>
  <c r="T57" i="10"/>
  <c r="Q57" i="10"/>
  <c r="R57" i="10" s="1"/>
  <c r="Q50" i="14"/>
  <c r="R50" i="14" s="1"/>
  <c r="T50" i="14"/>
  <c r="A51" i="14"/>
  <c r="A58" i="10"/>
  <c r="A49" i="15"/>
  <c r="J49" i="15" l="1"/>
  <c r="C49" i="15"/>
  <c r="K49" i="15"/>
  <c r="A50" i="15"/>
  <c r="G49" i="15"/>
  <c r="H49" i="15"/>
  <c r="I49" i="15"/>
  <c r="N49" i="15"/>
  <c r="Q49" i="15"/>
  <c r="R49" i="15" s="1"/>
  <c r="E49" i="15"/>
  <c r="M49" i="15"/>
  <c r="B49" i="15"/>
  <c r="L49" i="15"/>
  <c r="D49" i="15"/>
  <c r="O49" i="15" s="1"/>
  <c r="F49" i="15"/>
  <c r="T49" i="15"/>
  <c r="E58" i="10"/>
  <c r="L58" i="10"/>
  <c r="N58" i="10"/>
  <c r="D58" i="10"/>
  <c r="O58" i="10" s="1"/>
  <c r="K58" i="10"/>
  <c r="T58" i="10"/>
  <c r="I58" i="10"/>
  <c r="C58" i="10"/>
  <c r="B58" i="10"/>
  <c r="M58" i="10"/>
  <c r="H58" i="10"/>
  <c r="J58" i="10"/>
  <c r="G58" i="10"/>
  <c r="A59" i="10"/>
  <c r="Q58" i="10"/>
  <c r="R58" i="10" s="1"/>
  <c r="F58" i="10"/>
  <c r="Q51" i="14"/>
  <c r="R51" i="14" s="1"/>
  <c r="T51" i="14"/>
  <c r="A52" i="14"/>
  <c r="T50" i="15" l="1"/>
  <c r="A51" i="15"/>
  <c r="Q50" i="15"/>
  <c r="R50" i="15" s="1"/>
  <c r="G52" i="14"/>
  <c r="N52" i="14"/>
  <c r="J52" i="14"/>
  <c r="Q52" i="14"/>
  <c r="R52" i="14" s="1"/>
  <c r="A53" i="14"/>
  <c r="B52" i="14"/>
  <c r="K52" i="14"/>
  <c r="I52" i="14"/>
  <c r="H52" i="14"/>
  <c r="D52" i="14"/>
  <c r="O52" i="14" s="1"/>
  <c r="F52" i="14"/>
  <c r="M52" i="14"/>
  <c r="E52" i="14"/>
  <c r="T52" i="14"/>
  <c r="C52" i="14"/>
  <c r="L52" i="14"/>
  <c r="Q59" i="10"/>
  <c r="R59" i="10" s="1"/>
  <c r="T59" i="10"/>
  <c r="A60" i="10"/>
  <c r="Q51" i="15" l="1"/>
  <c r="R51" i="15" s="1"/>
  <c r="T51" i="15"/>
  <c r="Q60" i="10"/>
  <c r="R60" i="10" s="1"/>
  <c r="T60" i="10"/>
  <c r="Q53" i="14"/>
  <c r="R53" i="14" s="1"/>
  <c r="T53" i="14"/>
  <c r="A54" i="14"/>
  <c r="A52" i="15"/>
  <c r="A61" i="10"/>
  <c r="D52" i="15" l="1"/>
  <c r="O52" i="15" s="1"/>
  <c r="M52" i="15"/>
  <c r="I52" i="15"/>
  <c r="Q52" i="15"/>
  <c r="R52" i="15" s="1"/>
  <c r="T52" i="15"/>
  <c r="H52" i="15"/>
  <c r="B52" i="15"/>
  <c r="F52" i="15"/>
  <c r="C52" i="15"/>
  <c r="G52" i="15"/>
  <c r="L52" i="15"/>
  <c r="E52" i="15"/>
  <c r="N52" i="15"/>
  <c r="K52" i="15"/>
  <c r="A53" i="15"/>
  <c r="J52" i="15"/>
  <c r="J61" i="10"/>
  <c r="H61" i="10"/>
  <c r="G61" i="10"/>
  <c r="L61" i="10"/>
  <c r="M61" i="10"/>
  <c r="A62" i="10"/>
  <c r="B61" i="10"/>
  <c r="E61" i="10"/>
  <c r="F61" i="10"/>
  <c r="N61" i="10"/>
  <c r="C61" i="10"/>
  <c r="K61" i="10"/>
  <c r="T61" i="10"/>
  <c r="Q61" i="10"/>
  <c r="R61" i="10" s="1"/>
  <c r="I61" i="10"/>
  <c r="D61" i="10"/>
  <c r="O61" i="10" s="1"/>
  <c r="Q54" i="14"/>
  <c r="R54" i="14" s="1"/>
  <c r="T54" i="14"/>
  <c r="A55" i="14"/>
  <c r="T53" i="15" l="1"/>
  <c r="Q53" i="15"/>
  <c r="R53" i="15" s="1"/>
  <c r="A54" i="15"/>
  <c r="I55" i="14"/>
  <c r="L55" i="14"/>
  <c r="M55" i="14"/>
  <c r="G55" i="14"/>
  <c r="E55" i="14"/>
  <c r="A56" i="14"/>
  <c r="H55" i="14"/>
  <c r="J55" i="14"/>
  <c r="N55" i="14"/>
  <c r="F55" i="14"/>
  <c r="D55" i="14"/>
  <c r="O55" i="14" s="1"/>
  <c r="T55" i="14"/>
  <c r="C55" i="14"/>
  <c r="K55" i="14"/>
  <c r="Q55" i="14"/>
  <c r="R55" i="14" s="1"/>
  <c r="B55" i="14"/>
  <c r="Q62" i="10"/>
  <c r="R62" i="10" s="1"/>
  <c r="T62" i="10"/>
  <c r="A63" i="10"/>
  <c r="Q54" i="15" l="1"/>
  <c r="R54" i="15" s="1"/>
  <c r="T54" i="15"/>
  <c r="T63" i="10"/>
  <c r="Q63" i="10"/>
  <c r="R63" i="10" s="1"/>
  <c r="Q56" i="14"/>
  <c r="R56" i="14" s="1"/>
  <c r="T56" i="14"/>
  <c r="A57" i="14"/>
  <c r="A64" i="10"/>
  <c r="A55" i="15"/>
  <c r="J55" i="15" l="1"/>
  <c r="F55" i="15"/>
  <c r="T55" i="15"/>
  <c r="K55" i="15"/>
  <c r="I55" i="15"/>
  <c r="B55" i="15"/>
  <c r="G55" i="15"/>
  <c r="A56" i="15"/>
  <c r="L55" i="15"/>
  <c r="H55" i="15"/>
  <c r="D55" i="15"/>
  <c r="O55" i="15" s="1"/>
  <c r="M55" i="15"/>
  <c r="E55" i="15"/>
  <c r="N55" i="15"/>
  <c r="C55" i="15"/>
  <c r="Q55" i="15"/>
  <c r="R55" i="15" s="1"/>
  <c r="Q64" i="10"/>
  <c r="R64" i="10" s="1"/>
  <c r="K64" i="10"/>
  <c r="F64" i="10"/>
  <c r="H64" i="10"/>
  <c r="A65" i="10"/>
  <c r="J64" i="10"/>
  <c r="N64" i="10"/>
  <c r="E64" i="10"/>
  <c r="D64" i="10"/>
  <c r="O64" i="10" s="1"/>
  <c r="G64" i="10"/>
  <c r="M64" i="10"/>
  <c r="I64" i="10"/>
  <c r="C64" i="10"/>
  <c r="T64" i="10"/>
  <c r="B64" i="10"/>
  <c r="L64" i="10"/>
  <c r="Q57" i="14"/>
  <c r="R57" i="14" s="1"/>
  <c r="T57" i="14"/>
  <c r="A58" i="14"/>
  <c r="A57" i="15" l="1"/>
  <c r="T56" i="15"/>
  <c r="Q56" i="15"/>
  <c r="R56" i="15" s="1"/>
  <c r="A59" i="14"/>
  <c r="L58" i="14"/>
  <c r="M58" i="14"/>
  <c r="B58" i="14"/>
  <c r="T58" i="14"/>
  <c r="H58" i="14"/>
  <c r="E58" i="14"/>
  <c r="J58" i="14"/>
  <c r="D58" i="14"/>
  <c r="O58" i="14" s="1"/>
  <c r="G58" i="14"/>
  <c r="I58" i="14"/>
  <c r="N58" i="14"/>
  <c r="K58" i="14"/>
  <c r="F58" i="14"/>
  <c r="C58" i="14"/>
  <c r="Q58" i="14"/>
  <c r="R58" i="14" s="1"/>
  <c r="A66" i="10"/>
  <c r="Q65" i="10"/>
  <c r="R65" i="10" s="1"/>
  <c r="T65" i="10"/>
  <c r="Q57" i="15" l="1"/>
  <c r="R57" i="15" s="1"/>
  <c r="T57" i="15"/>
  <c r="A60" i="14"/>
  <c r="Q59" i="14"/>
  <c r="R59" i="14" s="1"/>
  <c r="T59" i="14"/>
  <c r="Q66" i="10"/>
  <c r="R66" i="10" s="1"/>
  <c r="T66" i="10"/>
  <c r="A58" i="15"/>
  <c r="A67" i="10"/>
  <c r="D58" i="15" l="1"/>
  <c r="O58" i="15" s="1"/>
  <c r="I58" i="15"/>
  <c r="Q58" i="15"/>
  <c r="R58" i="15" s="1"/>
  <c r="N58" i="15"/>
  <c r="K58" i="15"/>
  <c r="F58" i="15"/>
  <c r="B58" i="15"/>
  <c r="J58" i="15"/>
  <c r="C58" i="15"/>
  <c r="G58" i="15"/>
  <c r="A59" i="15"/>
  <c r="M58" i="15"/>
  <c r="H58" i="15"/>
  <c r="E58" i="15"/>
  <c r="T58" i="15"/>
  <c r="L58" i="15"/>
  <c r="A68" i="10"/>
  <c r="H67" i="10"/>
  <c r="N67" i="10"/>
  <c r="E67" i="10"/>
  <c r="Q67" i="10"/>
  <c r="R67" i="10" s="1"/>
  <c r="J67" i="10"/>
  <c r="M67" i="10"/>
  <c r="C67" i="10"/>
  <c r="K67" i="10"/>
  <c r="I67" i="10"/>
  <c r="F67" i="10"/>
  <c r="L67" i="10"/>
  <c r="D67" i="10"/>
  <c r="O67" i="10" s="1"/>
  <c r="T67" i="10"/>
  <c r="B67" i="10"/>
  <c r="G67" i="10"/>
  <c r="Q60" i="14"/>
  <c r="R60" i="14" s="1"/>
  <c r="T60" i="14"/>
  <c r="A61" i="14"/>
  <c r="A60" i="15" l="1"/>
  <c r="T59" i="15"/>
  <c r="Q59" i="15"/>
  <c r="R59" i="15" s="1"/>
  <c r="D61" i="14"/>
  <c r="O61" i="14" s="1"/>
  <c r="N61" i="14"/>
  <c r="T61" i="14"/>
  <c r="C61" i="14"/>
  <c r="I61" i="14"/>
  <c r="E61" i="14"/>
  <c r="H61" i="14"/>
  <c r="G61" i="14"/>
  <c r="L61" i="14"/>
  <c r="J61" i="14"/>
  <c r="K61" i="14"/>
  <c r="A62" i="14"/>
  <c r="M61" i="14"/>
  <c r="Q61" i="14"/>
  <c r="R61" i="14" s="1"/>
  <c r="B61" i="14"/>
  <c r="F61" i="14"/>
  <c r="A69" i="10"/>
  <c r="Q68" i="10"/>
  <c r="R68" i="10" s="1"/>
  <c r="T68" i="10"/>
  <c r="Q60" i="15" l="1"/>
  <c r="R60" i="15" s="1"/>
  <c r="T60" i="15"/>
  <c r="Q69" i="10"/>
  <c r="R69" i="10" s="1"/>
  <c r="T69" i="10"/>
  <c r="T62" i="14"/>
  <c r="Q62" i="14"/>
  <c r="R62" i="14" s="1"/>
  <c r="A63" i="14"/>
  <c r="A70" i="10"/>
  <c r="A61" i="15"/>
  <c r="C61" i="15" l="1"/>
  <c r="B61" i="15"/>
  <c r="D61" i="15"/>
  <c r="O61" i="15" s="1"/>
  <c r="Q61" i="15"/>
  <c r="R61" i="15" s="1"/>
  <c r="T61" i="15"/>
  <c r="N61" i="15"/>
  <c r="I61" i="15"/>
  <c r="K61" i="15"/>
  <c r="G61" i="15"/>
  <c r="M61" i="15"/>
  <c r="J61" i="15"/>
  <c r="H61" i="15"/>
  <c r="E61" i="15"/>
  <c r="F61" i="15"/>
  <c r="A62" i="15"/>
  <c r="L61" i="15"/>
  <c r="B70" i="10"/>
  <c r="G70" i="10"/>
  <c r="K70" i="10"/>
  <c r="M70" i="10"/>
  <c r="L70" i="10"/>
  <c r="I70" i="10"/>
  <c r="D70" i="10"/>
  <c r="O70" i="10" s="1"/>
  <c r="H70" i="10"/>
  <c r="E70" i="10"/>
  <c r="Q70" i="10"/>
  <c r="R70" i="10" s="1"/>
  <c r="N70" i="10"/>
  <c r="C70" i="10"/>
  <c r="T70" i="10"/>
  <c r="A71" i="10"/>
  <c r="J70" i="10"/>
  <c r="F70" i="10"/>
  <c r="T63" i="14"/>
  <c r="Q63" i="14"/>
  <c r="R63" i="14" s="1"/>
  <c r="A64" i="14"/>
  <c r="Q62" i="15" l="1"/>
  <c r="R62" i="15" s="1"/>
  <c r="T62" i="15"/>
  <c r="A63" i="15"/>
  <c r="K64" i="14"/>
  <c r="M64" i="14"/>
  <c r="E64" i="14"/>
  <c r="C64" i="14"/>
  <c r="B64" i="14"/>
  <c r="A65" i="14"/>
  <c r="Q64" i="14"/>
  <c r="R64" i="14" s="1"/>
  <c r="D64" i="14"/>
  <c r="O64" i="14" s="1"/>
  <c r="G64" i="14"/>
  <c r="J64" i="14"/>
  <c r="F64" i="14"/>
  <c r="T64" i="14"/>
  <c r="N64" i="14"/>
  <c r="L64" i="14"/>
  <c r="H64" i="14"/>
  <c r="I64" i="14"/>
  <c r="Q71" i="10"/>
  <c r="R71" i="10" s="1"/>
  <c r="T71" i="10"/>
  <c r="A72" i="10"/>
  <c r="Q63" i="15" l="1"/>
  <c r="R63" i="15" s="1"/>
  <c r="T63" i="15"/>
  <c r="Q72" i="10"/>
  <c r="R72" i="10" s="1"/>
  <c r="T72" i="10"/>
  <c r="T65" i="14"/>
  <c r="A66" i="14"/>
  <c r="Q65" i="14"/>
  <c r="R65" i="14" s="1"/>
  <c r="A64" i="15"/>
  <c r="A73" i="10"/>
  <c r="B64" i="15" l="1"/>
  <c r="Q64" i="15"/>
  <c r="R64" i="15" s="1"/>
  <c r="N64" i="15"/>
  <c r="C64" i="15"/>
  <c r="J64" i="15"/>
  <c r="M64" i="15"/>
  <c r="K64" i="15"/>
  <c r="H64" i="15"/>
  <c r="E64" i="15"/>
  <c r="F64" i="15"/>
  <c r="D64" i="15"/>
  <c r="O64" i="15" s="1"/>
  <c r="T64" i="15"/>
  <c r="A65" i="15"/>
  <c r="I64" i="15"/>
  <c r="L64" i="15"/>
  <c r="G64" i="15"/>
  <c r="T73" i="10"/>
  <c r="M73" i="10"/>
  <c r="F73" i="10"/>
  <c r="I73" i="10"/>
  <c r="B73" i="10"/>
  <c r="H73" i="10"/>
  <c r="Q73" i="10"/>
  <c r="R73" i="10" s="1"/>
  <c r="L73" i="10"/>
  <c r="C73" i="10"/>
  <c r="K73" i="10"/>
  <c r="G73" i="10"/>
  <c r="J73" i="10"/>
  <c r="N73" i="10"/>
  <c r="A74" i="10"/>
  <c r="E73" i="10"/>
  <c r="D73" i="10"/>
  <c r="O73" i="10" s="1"/>
  <c r="T66" i="14"/>
  <c r="Q66" i="14"/>
  <c r="R66" i="14" s="1"/>
  <c r="A67" i="14"/>
  <c r="Q65" i="15" l="1"/>
  <c r="R65" i="15" s="1"/>
  <c r="A66" i="15"/>
  <c r="T65" i="15"/>
  <c r="E67" i="14"/>
  <c r="L67" i="14"/>
  <c r="F67" i="14"/>
  <c r="H67" i="14"/>
  <c r="J67" i="14"/>
  <c r="Q67" i="14"/>
  <c r="R67" i="14" s="1"/>
  <c r="T67" i="14"/>
  <c r="C67" i="14"/>
  <c r="D67" i="14"/>
  <c r="O67" i="14" s="1"/>
  <c r="I67" i="14"/>
  <c r="A68" i="14"/>
  <c r="N67" i="14"/>
  <c r="K67" i="14"/>
  <c r="B67" i="14"/>
  <c r="M67" i="14"/>
  <c r="G67" i="14"/>
  <c r="T74" i="10"/>
  <c r="A75" i="10"/>
  <c r="Q74" i="10"/>
  <c r="R74" i="10" s="1"/>
  <c r="T66" i="15" l="1"/>
  <c r="Q66" i="15"/>
  <c r="R66" i="15" s="1"/>
  <c r="T75" i="10"/>
  <c r="Q75" i="10"/>
  <c r="R75" i="10" s="1"/>
  <c r="T68" i="14"/>
  <c r="Q68" i="14"/>
  <c r="R68" i="14" s="1"/>
  <c r="A69" i="14"/>
  <c r="A67" i="15"/>
  <c r="A76" i="10"/>
  <c r="I67" i="15" l="1"/>
  <c r="B67" i="15"/>
  <c r="A68" i="15"/>
  <c r="N67" i="15"/>
  <c r="G67" i="15"/>
  <c r="L67" i="15"/>
  <c r="D67" i="15"/>
  <c r="O67" i="15" s="1"/>
  <c r="T67" i="15"/>
  <c r="J67" i="15"/>
  <c r="Q67" i="15"/>
  <c r="R67" i="15" s="1"/>
  <c r="K67" i="15"/>
  <c r="F67" i="15"/>
  <c r="C67" i="15"/>
  <c r="H67" i="15"/>
  <c r="E67" i="15"/>
  <c r="M67" i="15"/>
  <c r="L76" i="10"/>
  <c r="Q76" i="10"/>
  <c r="R76" i="10" s="1"/>
  <c r="G76" i="10"/>
  <c r="M76" i="10"/>
  <c r="T76" i="10"/>
  <c r="D76" i="10"/>
  <c r="O76" i="10" s="1"/>
  <c r="K76" i="10"/>
  <c r="J76" i="10"/>
  <c r="I76" i="10"/>
  <c r="N76" i="10"/>
  <c r="F76" i="10"/>
  <c r="H76" i="10"/>
  <c r="C76" i="10"/>
  <c r="E76" i="10"/>
  <c r="A77" i="10"/>
  <c r="B76" i="10"/>
  <c r="T69" i="14"/>
  <c r="Q69" i="14"/>
  <c r="R69" i="14" s="1"/>
  <c r="A70" i="14"/>
  <c r="Q68" i="15" l="1"/>
  <c r="R68" i="15" s="1"/>
  <c r="T68" i="15"/>
  <c r="A69" i="15"/>
  <c r="M70" i="14"/>
  <c r="I70" i="14"/>
  <c r="A71" i="14"/>
  <c r="E70" i="14"/>
  <c r="H70" i="14"/>
  <c r="B70" i="14"/>
  <c r="K70" i="14"/>
  <c r="G70" i="14"/>
  <c r="L70" i="14"/>
  <c r="Q70" i="14"/>
  <c r="R70" i="14" s="1"/>
  <c r="T70" i="14"/>
  <c r="J70" i="14"/>
  <c r="N70" i="14"/>
  <c r="F70" i="14"/>
  <c r="D70" i="14"/>
  <c r="O70" i="14" s="1"/>
  <c r="C70" i="14"/>
  <c r="A78" i="10"/>
  <c r="Q77" i="10"/>
  <c r="R77" i="10" s="1"/>
  <c r="T77" i="10"/>
  <c r="T69" i="15" l="1"/>
  <c r="Q69" i="15"/>
  <c r="R69" i="15" s="1"/>
  <c r="Q71" i="14"/>
  <c r="R71" i="14" s="1"/>
  <c r="T71" i="14"/>
  <c r="A72" i="14"/>
  <c r="T78" i="10"/>
  <c r="Q78" i="10"/>
  <c r="R78" i="10" s="1"/>
  <c r="A70" i="15"/>
  <c r="A79" i="10"/>
  <c r="A71" i="15" l="1"/>
  <c r="I70" i="15"/>
  <c r="D70" i="15"/>
  <c r="O70" i="15" s="1"/>
  <c r="B70" i="15"/>
  <c r="L70" i="15"/>
  <c r="T70" i="15"/>
  <c r="N70" i="15"/>
  <c r="Q70" i="15"/>
  <c r="R70" i="15" s="1"/>
  <c r="K70" i="15"/>
  <c r="E70" i="15"/>
  <c r="C70" i="15"/>
  <c r="G70" i="15"/>
  <c r="H70" i="15"/>
  <c r="F70" i="15"/>
  <c r="J70" i="15"/>
  <c r="M70" i="15"/>
  <c r="D79" i="10"/>
  <c r="O79" i="10" s="1"/>
  <c r="E79" i="10"/>
  <c r="L79" i="10"/>
  <c r="K79" i="10"/>
  <c r="H79" i="10"/>
  <c r="A80" i="10"/>
  <c r="B79" i="10"/>
  <c r="I79" i="10"/>
  <c r="J79" i="10"/>
  <c r="M79" i="10"/>
  <c r="G79" i="10"/>
  <c r="F79" i="10"/>
  <c r="Q79" i="10"/>
  <c r="R79" i="10" s="1"/>
  <c r="T79" i="10"/>
  <c r="N79" i="10"/>
  <c r="C79" i="10"/>
  <c r="Q72" i="14"/>
  <c r="R72" i="14" s="1"/>
  <c r="T72" i="14"/>
  <c r="A73" i="14"/>
  <c r="A72" i="15" l="1"/>
  <c r="Q71" i="15"/>
  <c r="R71" i="15" s="1"/>
  <c r="T71" i="15"/>
  <c r="I73" i="14"/>
  <c r="J73" i="14"/>
  <c r="B73" i="14"/>
  <c r="L73" i="14"/>
  <c r="M73" i="14"/>
  <c r="Q73" i="14"/>
  <c r="R73" i="14" s="1"/>
  <c r="A74" i="14"/>
  <c r="K73" i="14"/>
  <c r="G73" i="14"/>
  <c r="C73" i="14"/>
  <c r="N73" i="14"/>
  <c r="H73" i="14"/>
  <c r="D73" i="14"/>
  <c r="O73" i="14" s="1"/>
  <c r="E73" i="14"/>
  <c r="F73" i="14"/>
  <c r="T73" i="14"/>
  <c r="Q80" i="10"/>
  <c r="R80" i="10" s="1"/>
  <c r="T80" i="10"/>
  <c r="A81" i="10"/>
  <c r="T72" i="15" l="1"/>
  <c r="Q72" i="15"/>
  <c r="R72" i="15" s="1"/>
  <c r="T81" i="10"/>
  <c r="Q81" i="10"/>
  <c r="R81" i="10" s="1"/>
  <c r="A75" i="14"/>
  <c r="Q74" i="14"/>
  <c r="R74" i="14" s="1"/>
  <c r="T74" i="14"/>
  <c r="A73" i="15"/>
  <c r="A82" i="10"/>
  <c r="A74" i="15" l="1"/>
  <c r="E73" i="15"/>
  <c r="M73" i="15"/>
  <c r="J73" i="15"/>
  <c r="H73" i="15"/>
  <c r="D73" i="15"/>
  <c r="O73" i="15" s="1"/>
  <c r="I73" i="15"/>
  <c r="C73" i="15"/>
  <c r="K73" i="15"/>
  <c r="B73" i="15"/>
  <c r="Q73" i="15"/>
  <c r="R73" i="15" s="1"/>
  <c r="G73" i="15"/>
  <c r="L73" i="15"/>
  <c r="F73" i="15"/>
  <c r="T73" i="15"/>
  <c r="N73" i="15"/>
  <c r="N82" i="10"/>
  <c r="M82" i="10"/>
  <c r="A83" i="10"/>
  <c r="F82" i="10"/>
  <c r="T82" i="10"/>
  <c r="B82" i="10"/>
  <c r="D82" i="10"/>
  <c r="O82" i="10" s="1"/>
  <c r="Q82" i="10"/>
  <c r="R82" i="10" s="1"/>
  <c r="H82" i="10"/>
  <c r="K82" i="10"/>
  <c r="J82" i="10"/>
  <c r="I82" i="10"/>
  <c r="G82" i="10"/>
  <c r="E82" i="10"/>
  <c r="L82" i="10"/>
  <c r="C82" i="10"/>
  <c r="Q75" i="14"/>
  <c r="R75" i="14" s="1"/>
  <c r="T75" i="14"/>
  <c r="A76" i="14"/>
  <c r="T74" i="15" l="1"/>
  <c r="A75" i="15"/>
  <c r="Q74" i="15"/>
  <c r="R74" i="15" s="1"/>
  <c r="J76" i="14"/>
  <c r="E76" i="14"/>
  <c r="A77" i="14"/>
  <c r="Q76" i="14"/>
  <c r="R76" i="14" s="1"/>
  <c r="N76" i="14"/>
  <c r="T76" i="14"/>
  <c r="M76" i="14"/>
  <c r="I76" i="14"/>
  <c r="D76" i="14"/>
  <c r="O76" i="14" s="1"/>
  <c r="C76" i="14"/>
  <c r="F76" i="14"/>
  <c r="L76" i="14"/>
  <c r="H76" i="14"/>
  <c r="B76" i="14"/>
  <c r="G76" i="14"/>
  <c r="K76" i="14"/>
  <c r="A84" i="10"/>
  <c r="Q83" i="10"/>
  <c r="R83" i="10" s="1"/>
  <c r="T83" i="10"/>
  <c r="T75" i="15" l="1"/>
  <c r="Q75" i="15"/>
  <c r="R75" i="15" s="1"/>
  <c r="Q77" i="14"/>
  <c r="R77" i="14" s="1"/>
  <c r="A78" i="14"/>
  <c r="T77" i="14"/>
  <c r="T84" i="10"/>
  <c r="Q84" i="10"/>
  <c r="R84" i="10" s="1"/>
  <c r="A76" i="15"/>
  <c r="A85" i="10"/>
  <c r="E76" i="15" l="1"/>
  <c r="H76" i="15"/>
  <c r="I76" i="15"/>
  <c r="L76" i="15"/>
  <c r="G76" i="15"/>
  <c r="D76" i="15"/>
  <c r="O76" i="15" s="1"/>
  <c r="B76" i="15"/>
  <c r="J76" i="15"/>
  <c r="N76" i="15"/>
  <c r="A77" i="15"/>
  <c r="T76" i="15"/>
  <c r="K76" i="15"/>
  <c r="Q76" i="15"/>
  <c r="R76" i="15" s="1"/>
  <c r="C76" i="15"/>
  <c r="F76" i="15"/>
  <c r="M76" i="15"/>
  <c r="B85" i="10"/>
  <c r="A86" i="10"/>
  <c r="F85" i="10"/>
  <c r="E85" i="10"/>
  <c r="T85" i="10"/>
  <c r="L85" i="10"/>
  <c r="J85" i="10"/>
  <c r="D85" i="10"/>
  <c r="O85" i="10" s="1"/>
  <c r="G85" i="10"/>
  <c r="I85" i="10"/>
  <c r="K85" i="10"/>
  <c r="Q85" i="10"/>
  <c r="R85" i="10" s="1"/>
  <c r="N85" i="10"/>
  <c r="C85" i="10"/>
  <c r="H85" i="10"/>
  <c r="M85" i="10"/>
  <c r="Q78" i="14"/>
  <c r="R78" i="14" s="1"/>
  <c r="T78" i="14"/>
  <c r="A79" i="14"/>
  <c r="Q77" i="15" l="1"/>
  <c r="R77" i="15" s="1"/>
  <c r="T77" i="15"/>
  <c r="A78" i="15"/>
  <c r="D79" i="14"/>
  <c r="O79" i="14" s="1"/>
  <c r="M79" i="14"/>
  <c r="N79" i="14"/>
  <c r="I79" i="14"/>
  <c r="L79" i="14"/>
  <c r="C79" i="14"/>
  <c r="H79" i="14"/>
  <c r="T79" i="14"/>
  <c r="K79" i="14"/>
  <c r="Q79" i="14"/>
  <c r="R79" i="14" s="1"/>
  <c r="J79" i="14"/>
  <c r="G79" i="14"/>
  <c r="E79" i="14"/>
  <c r="B79" i="14"/>
  <c r="A80" i="14"/>
  <c r="F79" i="14"/>
  <c r="Q86" i="10"/>
  <c r="R86" i="10" s="1"/>
  <c r="A87" i="10"/>
  <c r="T86" i="10"/>
  <c r="Q78" i="15" l="1"/>
  <c r="R78" i="15" s="1"/>
  <c r="T78" i="15"/>
  <c r="Q87" i="10"/>
  <c r="R87" i="10" s="1"/>
  <c r="T87" i="10"/>
  <c r="A81" i="14"/>
  <c r="Q80" i="14"/>
  <c r="R80" i="14" s="1"/>
  <c r="T80" i="14"/>
  <c r="A88" i="10"/>
  <c r="A79" i="15"/>
  <c r="H79" i="15" l="1"/>
  <c r="D79" i="15"/>
  <c r="O79" i="15" s="1"/>
  <c r="A80" i="15"/>
  <c r="C79" i="15"/>
  <c r="Q79" i="15"/>
  <c r="R79" i="15" s="1"/>
  <c r="I79" i="15"/>
  <c r="E79" i="15"/>
  <c r="G79" i="15"/>
  <c r="L79" i="15"/>
  <c r="B79" i="15"/>
  <c r="F79" i="15"/>
  <c r="K79" i="15"/>
  <c r="N79" i="15"/>
  <c r="T79" i="15"/>
  <c r="J79" i="15"/>
  <c r="M79" i="15"/>
  <c r="G88" i="10"/>
  <c r="Q88" i="10"/>
  <c r="R88" i="10" s="1"/>
  <c r="N88" i="10"/>
  <c r="L88" i="10"/>
  <c r="E88" i="10"/>
  <c r="C88" i="10"/>
  <c r="M88" i="10"/>
  <c r="J88" i="10"/>
  <c r="H88" i="10"/>
  <c r="K88" i="10"/>
  <c r="B88" i="10"/>
  <c r="T88" i="10"/>
  <c r="D88" i="10"/>
  <c r="O88" i="10" s="1"/>
  <c r="I88" i="10"/>
  <c r="A89" i="10"/>
  <c r="F88" i="10"/>
  <c r="Q81" i="14"/>
  <c r="R81" i="14" s="1"/>
  <c r="T81" i="14"/>
  <c r="A82" i="14"/>
  <c r="T80" i="15" l="1"/>
  <c r="Q80" i="15"/>
  <c r="R80" i="15" s="1"/>
  <c r="A81" i="15"/>
  <c r="J82" i="14"/>
  <c r="A83" i="14"/>
  <c r="F82" i="14"/>
  <c r="M82" i="14"/>
  <c r="T82" i="14"/>
  <c r="I82" i="14"/>
  <c r="N82" i="14"/>
  <c r="K82" i="14"/>
  <c r="L82" i="14"/>
  <c r="E82" i="14"/>
  <c r="G82" i="14"/>
  <c r="B82" i="14"/>
  <c r="H82" i="14"/>
  <c r="Q82" i="14"/>
  <c r="R82" i="14" s="1"/>
  <c r="D82" i="14"/>
  <c r="O82" i="14" s="1"/>
  <c r="C82" i="14"/>
  <c r="A90" i="10"/>
  <c r="Q89" i="10"/>
  <c r="R89" i="10" s="1"/>
  <c r="T89" i="10"/>
  <c r="Q81" i="15" l="1"/>
  <c r="R81" i="15" s="1"/>
  <c r="T81" i="15"/>
  <c r="Q90" i="10"/>
  <c r="R90" i="10" s="1"/>
  <c r="T90" i="10"/>
  <c r="Q83" i="14"/>
  <c r="R83" i="14" s="1"/>
  <c r="A84" i="14"/>
  <c r="T83" i="14"/>
  <c r="A91" i="10"/>
  <c r="A82" i="15"/>
  <c r="F82" i="15" l="1"/>
  <c r="K82" i="15"/>
  <c r="E82" i="15"/>
  <c r="I82" i="15"/>
  <c r="D82" i="15"/>
  <c r="O82" i="15" s="1"/>
  <c r="B82" i="15"/>
  <c r="L82" i="15"/>
  <c r="G82" i="15"/>
  <c r="T82" i="15"/>
  <c r="N82" i="15"/>
  <c r="J82" i="15"/>
  <c r="Q82" i="15"/>
  <c r="R82" i="15" s="1"/>
  <c r="M82" i="15"/>
  <c r="H82" i="15"/>
  <c r="C82" i="15"/>
  <c r="A83" i="15"/>
  <c r="D91" i="10"/>
  <c r="O91" i="10" s="1"/>
  <c r="E91" i="10"/>
  <c r="B91" i="10"/>
  <c r="M91" i="10"/>
  <c r="J91" i="10"/>
  <c r="I91" i="10"/>
  <c r="C91" i="10"/>
  <c r="Q91" i="10"/>
  <c r="R91" i="10" s="1"/>
  <c r="K91" i="10"/>
  <c r="F91" i="10"/>
  <c r="L91" i="10"/>
  <c r="G91" i="10"/>
  <c r="H91" i="10"/>
  <c r="N91" i="10"/>
  <c r="A92" i="10"/>
  <c r="T91" i="10"/>
  <c r="Q84" i="14"/>
  <c r="R84" i="14" s="1"/>
  <c r="T84" i="14"/>
  <c r="A85" i="14"/>
  <c r="T83" i="15" l="1"/>
  <c r="A84" i="15"/>
  <c r="Q83" i="15"/>
  <c r="R83" i="15" s="1"/>
  <c r="J85" i="14"/>
  <c r="E85" i="14"/>
  <c r="F85" i="14"/>
  <c r="B85" i="14"/>
  <c r="Q85" i="14"/>
  <c r="R85" i="14" s="1"/>
  <c r="G85" i="14"/>
  <c r="N85" i="14"/>
  <c r="M85" i="14"/>
  <c r="H85" i="14"/>
  <c r="I85" i="14"/>
  <c r="D85" i="14"/>
  <c r="O85" i="14" s="1"/>
  <c r="A86" i="14"/>
  <c r="T85" i="14"/>
  <c r="K85" i="14"/>
  <c r="L85" i="14"/>
  <c r="C85" i="14"/>
  <c r="Q92" i="10"/>
  <c r="R92" i="10" s="1"/>
  <c r="T92" i="10"/>
  <c r="A93" i="10"/>
  <c r="Q84" i="15" l="1"/>
  <c r="R84" i="15" s="1"/>
  <c r="T84" i="15"/>
  <c r="T93" i="10"/>
  <c r="Q93" i="10"/>
  <c r="R93" i="10" s="1"/>
  <c r="Q86" i="14"/>
  <c r="R86" i="14" s="1"/>
  <c r="A87" i="14"/>
  <c r="T86" i="14"/>
  <c r="A94" i="10"/>
  <c r="A85" i="15"/>
  <c r="H85" i="15" l="1"/>
  <c r="D85" i="15"/>
  <c r="O85" i="15" s="1"/>
  <c r="I85" i="15"/>
  <c r="L85" i="15"/>
  <c r="G85" i="15"/>
  <c r="E85" i="15"/>
  <c r="T85" i="15"/>
  <c r="M85" i="15"/>
  <c r="J85" i="15"/>
  <c r="B85" i="15"/>
  <c r="K85" i="15"/>
  <c r="F85" i="15"/>
  <c r="N85" i="15"/>
  <c r="Q85" i="15"/>
  <c r="R85" i="15" s="1"/>
  <c r="C85" i="15"/>
  <c r="A86" i="15"/>
  <c r="E94" i="10"/>
  <c r="T94" i="10"/>
  <c r="J94" i="10"/>
  <c r="C94" i="10"/>
  <c r="F94" i="10"/>
  <c r="A95" i="10"/>
  <c r="G94" i="10"/>
  <c r="B94" i="10"/>
  <c r="H94" i="10"/>
  <c r="L94" i="10"/>
  <c r="I94" i="10"/>
  <c r="D94" i="10"/>
  <c r="O94" i="10" s="1"/>
  <c r="Q94" i="10"/>
  <c r="R94" i="10" s="1"/>
  <c r="N94" i="10"/>
  <c r="K94" i="10"/>
  <c r="M94" i="10"/>
  <c r="T87" i="14"/>
  <c r="Q87" i="14"/>
  <c r="R87" i="14" s="1"/>
  <c r="A88" i="14"/>
  <c r="A87" i="15" l="1"/>
  <c r="Q86" i="15"/>
  <c r="R86" i="15" s="1"/>
  <c r="T86" i="15"/>
  <c r="H88" i="14"/>
  <c r="J88" i="14"/>
  <c r="L88" i="14"/>
  <c r="N88" i="14"/>
  <c r="D88" i="14"/>
  <c r="O88" i="14" s="1"/>
  <c r="C88" i="14"/>
  <c r="E88" i="14"/>
  <c r="T88" i="14"/>
  <c r="G88" i="14"/>
  <c r="I88" i="14"/>
  <c r="K88" i="14"/>
  <c r="M88" i="14"/>
  <c r="F88" i="14"/>
  <c r="Q88" i="14"/>
  <c r="R88" i="14" s="1"/>
  <c r="A89" i="14"/>
  <c r="B88" i="14"/>
  <c r="A96" i="10"/>
  <c r="Q95" i="10"/>
  <c r="R95" i="10" s="1"/>
  <c r="T95" i="10"/>
  <c r="Q87" i="15" l="1"/>
  <c r="R87" i="15" s="1"/>
  <c r="T87" i="15"/>
  <c r="Q96" i="10"/>
  <c r="R96" i="10" s="1"/>
  <c r="T96" i="10"/>
  <c r="A90" i="14"/>
  <c r="Q89" i="14"/>
  <c r="R89" i="14" s="1"/>
  <c r="T89" i="14"/>
  <c r="A97" i="10"/>
  <c r="A88" i="15"/>
  <c r="J88" i="15" l="1"/>
  <c r="F88" i="15"/>
  <c r="D88" i="15"/>
  <c r="O88" i="15" s="1"/>
  <c r="C88" i="15"/>
  <c r="L88" i="15"/>
  <c r="I88" i="15"/>
  <c r="B88" i="15"/>
  <c r="A89" i="15"/>
  <c r="G88" i="15"/>
  <c r="Q88" i="15"/>
  <c r="R88" i="15" s="1"/>
  <c r="T88" i="15"/>
  <c r="N88" i="15"/>
  <c r="M88" i="15"/>
  <c r="H88" i="15"/>
  <c r="K88" i="15"/>
  <c r="E88" i="15"/>
  <c r="G97" i="10"/>
  <c r="C97" i="10"/>
  <c r="F97" i="10"/>
  <c r="I97" i="10"/>
  <c r="H97" i="10"/>
  <c r="T97" i="10"/>
  <c r="J97" i="10"/>
  <c r="N97" i="10"/>
  <c r="L97" i="10"/>
  <c r="K97" i="10"/>
  <c r="D97" i="10"/>
  <c r="O97" i="10" s="1"/>
  <c r="B97" i="10"/>
  <c r="M97" i="10"/>
  <c r="E97" i="10"/>
  <c r="Q97" i="10"/>
  <c r="R97" i="10" s="1"/>
  <c r="A98" i="10"/>
  <c r="Q90" i="14"/>
  <c r="R90" i="14" s="1"/>
  <c r="T90" i="14"/>
  <c r="A91" i="14"/>
  <c r="T89" i="15" l="1"/>
  <c r="A90" i="15"/>
  <c r="Q89" i="15"/>
  <c r="R89" i="15" s="1"/>
  <c r="J91" i="14"/>
  <c r="H91" i="14"/>
  <c r="F91" i="14"/>
  <c r="D91" i="14"/>
  <c r="O91" i="14" s="1"/>
  <c r="K91" i="14"/>
  <c r="B91" i="14"/>
  <c r="N91" i="14"/>
  <c r="L91" i="14"/>
  <c r="I91" i="14"/>
  <c r="C91" i="14"/>
  <c r="E91" i="14"/>
  <c r="T91" i="14"/>
  <c r="Q91" i="14"/>
  <c r="R91" i="14" s="1"/>
  <c r="G91" i="14"/>
  <c r="M91" i="14"/>
  <c r="A92" i="14"/>
  <c r="T98" i="10"/>
  <c r="Q98" i="10"/>
  <c r="R98" i="10" s="1"/>
  <c r="A99" i="10"/>
  <c r="Q90" i="15" l="1"/>
  <c r="R90" i="15" s="1"/>
  <c r="T90" i="15"/>
  <c r="T99" i="10"/>
  <c r="Q99" i="10"/>
  <c r="Q92" i="14"/>
  <c r="R92" i="14" s="1"/>
  <c r="T92" i="14"/>
  <c r="A93" i="14"/>
  <c r="A91" i="15"/>
  <c r="H91" i="15" l="1"/>
  <c r="L91" i="15"/>
  <c r="D91" i="15"/>
  <c r="O91" i="15" s="1"/>
  <c r="E91" i="15"/>
  <c r="I91" i="15"/>
  <c r="N91" i="15"/>
  <c r="B91" i="15"/>
  <c r="A92" i="15"/>
  <c r="G91" i="15"/>
  <c r="M91" i="15"/>
  <c r="C91" i="15"/>
  <c r="T91" i="15"/>
  <c r="J91" i="15"/>
  <c r="F91" i="15"/>
  <c r="Q91" i="15"/>
  <c r="R91" i="15" s="1"/>
  <c r="K91" i="15"/>
  <c r="T93" i="14"/>
  <c r="Q93" i="14"/>
  <c r="R93" i="14" s="1"/>
  <c r="R99" i="10"/>
  <c r="Q100" i="10"/>
  <c r="Q101" i="10"/>
  <c r="Q102" i="10"/>
  <c r="A94" i="14"/>
  <c r="Q92" i="15" l="1"/>
  <c r="R92" i="15" s="1"/>
  <c r="T92" i="15"/>
  <c r="A93" i="15"/>
  <c r="H94" i="14"/>
  <c r="J94" i="14"/>
  <c r="L94" i="14"/>
  <c r="N94" i="14"/>
  <c r="D94" i="14"/>
  <c r="O94" i="14" s="1"/>
  <c r="C94" i="14"/>
  <c r="E94" i="14"/>
  <c r="A95" i="14"/>
  <c r="B94" i="14"/>
  <c r="G94" i="14"/>
  <c r="I94" i="14"/>
  <c r="K94" i="14"/>
  <c r="M94" i="14"/>
  <c r="F94" i="14"/>
  <c r="Q94" i="14"/>
  <c r="R94" i="14" s="1"/>
  <c r="T94" i="14"/>
  <c r="R100" i="10"/>
  <c r="R101" i="10"/>
  <c r="R102" i="10"/>
  <c r="Q93" i="15" l="1"/>
  <c r="R93" i="15" s="1"/>
  <c r="T93" i="15"/>
  <c r="T95" i="14"/>
  <c r="A96" i="14"/>
  <c r="Q95" i="14"/>
  <c r="R95" i="14" s="1"/>
  <c r="A94" i="15"/>
  <c r="J94" i="15" l="1"/>
  <c r="A95" i="15"/>
  <c r="T94" i="15"/>
  <c r="N94" i="15"/>
  <c r="D94" i="15"/>
  <c r="O94" i="15" s="1"/>
  <c r="F94" i="15"/>
  <c r="B94" i="15"/>
  <c r="I94" i="15"/>
  <c r="E94" i="15"/>
  <c r="Q94" i="15"/>
  <c r="R94" i="15" s="1"/>
  <c r="M94" i="15"/>
  <c r="H94" i="15"/>
  <c r="C94" i="15"/>
  <c r="L94" i="15"/>
  <c r="G94" i="15"/>
  <c r="K94" i="15"/>
  <c r="T96" i="14"/>
  <c r="Q96" i="14"/>
  <c r="T95" i="15" l="1"/>
  <c r="A96" i="15"/>
  <c r="Q95" i="15"/>
  <c r="R95" i="15" s="1"/>
  <c r="R96" i="14"/>
  <c r="Q97" i="14"/>
  <c r="Q98" i="14"/>
  <c r="Q99" i="14"/>
  <c r="T96" i="15" l="1"/>
  <c r="Q96" i="15"/>
  <c r="R96" i="15" s="1"/>
  <c r="R97" i="14"/>
  <c r="R98" i="14"/>
  <c r="R99" i="14"/>
  <c r="A97" i="15"/>
  <c r="M97" i="15" l="1"/>
  <c r="N97" i="15"/>
  <c r="F97" i="15"/>
  <c r="B97" i="15"/>
  <c r="Q97" i="15"/>
  <c r="R97" i="15" s="1"/>
  <c r="H97" i="15"/>
  <c r="L97" i="15"/>
  <c r="D97" i="15"/>
  <c r="O97" i="15" s="1"/>
  <c r="K97" i="15"/>
  <c r="G97" i="15"/>
  <c r="A98" i="15"/>
  <c r="E97" i="15"/>
  <c r="I97" i="15"/>
  <c r="T97" i="15"/>
  <c r="C97" i="15"/>
  <c r="J97" i="15"/>
  <c r="Q100" i="15"/>
  <c r="T98" i="15" l="1"/>
  <c r="Q98" i="15"/>
  <c r="A99" i="15"/>
  <c r="R100" i="15"/>
  <c r="R98" i="15" l="1"/>
  <c r="R101" i="15" s="1"/>
  <c r="Q101" i="15"/>
  <c r="Q99" i="15"/>
  <c r="T99" i="15"/>
  <c r="R99" i="15" l="1"/>
  <c r="R102" i="15" s="1"/>
  <c r="Q102" i="15"/>
</calcChain>
</file>

<file path=xl/sharedStrings.xml><?xml version="1.0" encoding="utf-8"?>
<sst xmlns="http://schemas.openxmlformats.org/spreadsheetml/2006/main" count="432" uniqueCount="62">
  <si>
    <t>（注２）「事業名」は実施する事業の内容がわかるように任意の名称を記載する。</t>
    <rPh sb="1" eb="2">
      <t>チュウ</t>
    </rPh>
    <rPh sb="5" eb="7">
      <t>ジギョウ</t>
    </rPh>
    <rPh sb="7" eb="8">
      <t>メイ</t>
    </rPh>
    <rPh sb="10" eb="12">
      <t>ジッシ</t>
    </rPh>
    <rPh sb="14" eb="16">
      <t>ジギョウ</t>
    </rPh>
    <rPh sb="17" eb="19">
      <t>ナイヨウ</t>
    </rPh>
    <rPh sb="26" eb="28">
      <t>ニンイ</t>
    </rPh>
    <rPh sb="29" eb="31">
      <t>メイショウ</t>
    </rPh>
    <rPh sb="32" eb="34">
      <t>キサイ</t>
    </rPh>
    <phoneticPr fontId="2"/>
  </si>
  <si>
    <t>メールアドレス</t>
    <phoneticPr fontId="2"/>
  </si>
  <si>
    <t>電話番号</t>
    <rPh sb="0" eb="2">
      <t>デンワ</t>
    </rPh>
    <rPh sb="2" eb="4">
      <t>バンゴウ</t>
    </rPh>
    <phoneticPr fontId="2"/>
  </si>
  <si>
    <t>市町村名</t>
    <rPh sb="0" eb="3">
      <t>シチョウソン</t>
    </rPh>
    <rPh sb="3" eb="4">
      <t>メイ</t>
    </rPh>
    <phoneticPr fontId="2"/>
  </si>
  <si>
    <t>担当者氏名</t>
    <phoneticPr fontId="2"/>
  </si>
  <si>
    <t>計</t>
    <rPh sb="0" eb="1">
      <t>ケイ</t>
    </rPh>
    <phoneticPr fontId="2"/>
  </si>
  <si>
    <t>今回</t>
    <rPh sb="0" eb="2">
      <t>コンカイ</t>
    </rPh>
    <phoneticPr fontId="2"/>
  </si>
  <si>
    <t>前回まで</t>
    <rPh sb="0" eb="2">
      <t>ゼンカイ</t>
    </rPh>
    <phoneticPr fontId="2"/>
  </si>
  <si>
    <t>事業
実施
主体</t>
    <rPh sb="0" eb="2">
      <t>ジギョウ</t>
    </rPh>
    <rPh sb="3" eb="5">
      <t>ジッシ</t>
    </rPh>
    <rPh sb="6" eb="8">
      <t>シュタイ</t>
    </rPh>
    <phoneticPr fontId="2"/>
  </si>
  <si>
    <t>交付
団体</t>
    <rPh sb="0" eb="2">
      <t>コウフ</t>
    </rPh>
    <rPh sb="3" eb="5">
      <t>ダンタイ</t>
    </rPh>
    <phoneticPr fontId="2"/>
  </si>
  <si>
    <t>地区名
施設名</t>
    <rPh sb="0" eb="2">
      <t>チク</t>
    </rPh>
    <rPh sb="2" eb="3">
      <t>メイ</t>
    </rPh>
    <rPh sb="4" eb="6">
      <t>シセツ</t>
    </rPh>
    <rPh sb="6" eb="7">
      <t>メイ</t>
    </rPh>
    <phoneticPr fontId="2"/>
  </si>
  <si>
    <t>事業名
（注２）</t>
    <rPh sb="0" eb="2">
      <t>ジギョウ</t>
    </rPh>
    <rPh sb="2" eb="3">
      <t>メイ</t>
    </rPh>
    <rPh sb="5" eb="6">
      <t>チュウ</t>
    </rPh>
    <phoneticPr fontId="2"/>
  </si>
  <si>
    <t>事業番号
（注１）</t>
    <rPh sb="0" eb="2">
      <t>ジギョウ</t>
    </rPh>
    <rPh sb="2" eb="4">
      <t>バンゴウ</t>
    </rPh>
    <rPh sb="6" eb="7">
      <t>チュウ</t>
    </rPh>
    <phoneticPr fontId="2"/>
  </si>
  <si>
    <t>No.</t>
    <phoneticPr fontId="2"/>
  </si>
  <si>
    <t>担当部局名</t>
    <rPh sb="0" eb="2">
      <t>タントウ</t>
    </rPh>
    <rPh sb="2" eb="4">
      <t>ブキョク</t>
    </rPh>
    <rPh sb="4" eb="5">
      <t>メイ</t>
    </rPh>
    <phoneticPr fontId="2"/>
  </si>
  <si>
    <t>都道県名</t>
    <rPh sb="0" eb="1">
      <t>ト</t>
    </rPh>
    <rPh sb="1" eb="2">
      <t>ミチ</t>
    </rPh>
    <rPh sb="2" eb="3">
      <t>ケン</t>
    </rPh>
    <rPh sb="3" eb="4">
      <t>メイ</t>
    </rPh>
    <phoneticPr fontId="2"/>
  </si>
  <si>
    <t>合計額</t>
    <rPh sb="0" eb="2">
      <t>ゴウケイ</t>
    </rPh>
    <rPh sb="2" eb="3">
      <t>ガク</t>
    </rPh>
    <phoneticPr fontId="2"/>
  </si>
  <si>
    <t>交付対象事業費
(b)</t>
    <rPh sb="0" eb="2">
      <t>コウフ</t>
    </rPh>
    <rPh sb="2" eb="4">
      <t>タイショウ</t>
    </rPh>
    <rPh sb="4" eb="7">
      <t>ジギョウヒ</t>
    </rPh>
    <phoneticPr fontId="2"/>
  </si>
  <si>
    <t>備　考</t>
    <rPh sb="0" eb="1">
      <t>ソナエ</t>
    </rPh>
    <rPh sb="2" eb="3">
      <t>コウ</t>
    </rPh>
    <phoneticPr fontId="2"/>
  </si>
  <si>
    <t>No.</t>
    <phoneticPr fontId="2"/>
  </si>
  <si>
    <t>（単位：千円）</t>
    <phoneticPr fontId="2"/>
  </si>
  <si>
    <t>※本様式は同一の交付担当大臣が交付する事業等ごとに作成して下さい</t>
    <phoneticPr fontId="2"/>
  </si>
  <si>
    <t>文部科学省</t>
    <rPh sb="0" eb="2">
      <t>モンブ</t>
    </rPh>
    <rPh sb="2" eb="5">
      <t>カガクショウ</t>
    </rPh>
    <phoneticPr fontId="2"/>
  </si>
  <si>
    <t>省庁名：</t>
    <rPh sb="0" eb="1">
      <t>ショウ</t>
    </rPh>
    <rPh sb="1" eb="2">
      <t>チョウ</t>
    </rPh>
    <rPh sb="2" eb="3">
      <t>メイ</t>
    </rPh>
    <phoneticPr fontId="2"/>
  </si>
  <si>
    <t>平成２５年度</t>
    <rPh sb="0" eb="2">
      <t>ヘイセイ</t>
    </rPh>
    <rPh sb="4" eb="5">
      <t>ネン</t>
    </rPh>
    <rPh sb="5" eb="6">
      <t>ド</t>
    </rPh>
    <phoneticPr fontId="2"/>
  </si>
  <si>
    <t>（様式１－４）</t>
    <rPh sb="1" eb="3">
      <t>ヨウシキ</t>
    </rPh>
    <phoneticPr fontId="2"/>
  </si>
  <si>
    <t>******</t>
    <phoneticPr fontId="2"/>
  </si>
  <si>
    <t>復興庁</t>
    <rPh sb="0" eb="2">
      <t>フッコウ</t>
    </rPh>
    <rPh sb="2" eb="3">
      <t>チョウ</t>
    </rPh>
    <phoneticPr fontId="2"/>
  </si>
  <si>
    <t>国土交通省</t>
    <rPh sb="0" eb="2">
      <t>コクド</t>
    </rPh>
    <rPh sb="2" eb="5">
      <t>コウツウショウ</t>
    </rPh>
    <phoneticPr fontId="2"/>
  </si>
  <si>
    <t>定住緊急支援事業計画</t>
    <rPh sb="0" eb="2">
      <t>テイジュウ</t>
    </rPh>
    <rPh sb="2" eb="4">
      <t>キンキュウ</t>
    </rPh>
    <rPh sb="4" eb="6">
      <t>シエン</t>
    </rPh>
    <phoneticPr fontId="2"/>
  </si>
  <si>
    <t>国費率
（a）</t>
    <rPh sb="0" eb="2">
      <t>コクヒ</t>
    </rPh>
    <rPh sb="2" eb="3">
      <t>リツ</t>
    </rPh>
    <phoneticPr fontId="2"/>
  </si>
  <si>
    <t>当該年度</t>
    <rPh sb="0" eb="2">
      <t>トウガイ</t>
    </rPh>
    <rPh sb="2" eb="4">
      <t>ネンド</t>
    </rPh>
    <phoneticPr fontId="2"/>
  </si>
  <si>
    <t>（注３）上段（　）書きは、前回までに配分された額を記載し、中段には今回申請する額を記載する。なお、下段＜　＞書きについては、自動計算される。</t>
    <rPh sb="1" eb="2">
      <t>チュウ</t>
    </rPh>
    <rPh sb="33" eb="35">
      <t>コンカイ</t>
    </rPh>
    <rPh sb="35" eb="37">
      <t>シンセイ</t>
    </rPh>
    <rPh sb="39" eb="40">
      <t>ガク</t>
    </rPh>
    <rPh sb="41" eb="43">
      <t>キサイ</t>
    </rPh>
    <rPh sb="49" eb="51">
      <t>ゲダン</t>
    </rPh>
    <rPh sb="54" eb="55">
      <t>ガ</t>
    </rPh>
    <rPh sb="62" eb="64">
      <t>ジドウ</t>
    </rPh>
    <rPh sb="64" eb="66">
      <t>ケイサン</t>
    </rPh>
    <phoneticPr fontId="2"/>
  </si>
  <si>
    <t>うち交付金交付額
（c）=a×b</t>
    <rPh sb="2" eb="5">
      <t>コウフキン</t>
    </rPh>
    <rPh sb="5" eb="7">
      <t>コウフ</t>
    </rPh>
    <rPh sb="7" eb="8">
      <t>ガク</t>
    </rPh>
    <phoneticPr fontId="2"/>
  </si>
  <si>
    <t>（注１）「事業番号」は、基幹事業については、「（制度要綱別表の番号）-（同一事業計画中の同種の事業の通し番号）」、効果促進事業等については、「◆（最も関連する基幹事業の事業番号）－（最も関連する基幹事業ごとの通し番号）」</t>
    <rPh sb="1" eb="2">
      <t>チュウ</t>
    </rPh>
    <rPh sb="5" eb="7">
      <t>ジギョウ</t>
    </rPh>
    <rPh sb="7" eb="9">
      <t>バンゴウ</t>
    </rPh>
    <rPh sb="12" eb="14">
      <t>キカン</t>
    </rPh>
    <rPh sb="14" eb="16">
      <t>ジギョウ</t>
    </rPh>
    <rPh sb="24" eb="26">
      <t>セイド</t>
    </rPh>
    <rPh sb="26" eb="28">
      <t>ヨウコウ</t>
    </rPh>
    <rPh sb="28" eb="30">
      <t>ベッピョウ</t>
    </rPh>
    <rPh sb="31" eb="33">
      <t>バンゴウ</t>
    </rPh>
    <rPh sb="36" eb="38">
      <t>ドウイツ</t>
    </rPh>
    <rPh sb="38" eb="40">
      <t>ジギョウ</t>
    </rPh>
    <rPh sb="40" eb="42">
      <t>ケイカク</t>
    </rPh>
    <rPh sb="42" eb="43">
      <t>チュウ</t>
    </rPh>
    <rPh sb="44" eb="46">
      <t>ドウシュ</t>
    </rPh>
    <rPh sb="47" eb="49">
      <t>ジギョウ</t>
    </rPh>
    <rPh sb="50" eb="51">
      <t>トオ</t>
    </rPh>
    <rPh sb="52" eb="54">
      <t>バンゴウ</t>
    </rPh>
    <rPh sb="57" eb="59">
      <t>コウカ</t>
    </rPh>
    <rPh sb="59" eb="61">
      <t>ソクシン</t>
    </rPh>
    <rPh sb="61" eb="63">
      <t>ジギョウ</t>
    </rPh>
    <rPh sb="63" eb="64">
      <t>トウ</t>
    </rPh>
    <rPh sb="73" eb="74">
      <t>モット</t>
    </rPh>
    <rPh sb="75" eb="77">
      <t>カンレン</t>
    </rPh>
    <rPh sb="79" eb="81">
      <t>キカン</t>
    </rPh>
    <rPh sb="81" eb="83">
      <t>ジギョウ</t>
    </rPh>
    <rPh sb="84" eb="86">
      <t>ジギョウ</t>
    </rPh>
    <rPh sb="86" eb="88">
      <t>バンゴウ</t>
    </rPh>
    <rPh sb="104" eb="105">
      <t>トオ</t>
    </rPh>
    <rPh sb="106" eb="108">
      <t>バンゴウ</t>
    </rPh>
    <phoneticPr fontId="2"/>
  </si>
  <si>
    <t>　　　　となるよう記載する。</t>
    <phoneticPr fontId="2"/>
  </si>
  <si>
    <t>A</t>
  </si>
  <si>
    <t>-</t>
    <phoneticPr fontId="2"/>
  </si>
  <si>
    <t>都市公園遊具更新事業</t>
    <rPh sb="0" eb="2">
      <t>トシ</t>
    </rPh>
    <rPh sb="2" eb="4">
      <t>コウエン</t>
    </rPh>
    <rPh sb="4" eb="6">
      <t>ユウグ</t>
    </rPh>
    <rPh sb="6" eb="8">
      <t>コウシン</t>
    </rPh>
    <rPh sb="8" eb="10">
      <t>ジギョウ</t>
    </rPh>
    <phoneticPr fontId="2"/>
  </si>
  <si>
    <t>児童センター施設遊具整備事業</t>
    <rPh sb="0" eb="2">
      <t>ジドウ</t>
    </rPh>
    <rPh sb="6" eb="8">
      <t>シセツ</t>
    </rPh>
    <rPh sb="8" eb="10">
      <t>ユウグ</t>
    </rPh>
    <rPh sb="10" eb="12">
      <t>セイビ</t>
    </rPh>
    <rPh sb="12" eb="14">
      <t>ジギョウ</t>
    </rPh>
    <phoneticPr fontId="2"/>
  </si>
  <si>
    <t>A</t>
    <phoneticPr fontId="2"/>
  </si>
  <si>
    <t>学校遊具更新事業</t>
    <rPh sb="0" eb="2">
      <t>ガッコウ</t>
    </rPh>
    <rPh sb="2" eb="4">
      <t>ユウグ</t>
    </rPh>
    <rPh sb="4" eb="6">
      <t>コウシン</t>
    </rPh>
    <rPh sb="6" eb="8">
      <t>ジギョウ</t>
    </rPh>
    <phoneticPr fontId="2"/>
  </si>
  <si>
    <t>ちびっこ広場遊具更新事業</t>
    <rPh sb="4" eb="6">
      <t>ヒロバ</t>
    </rPh>
    <rPh sb="6" eb="8">
      <t>ユウグ</t>
    </rPh>
    <rPh sb="8" eb="10">
      <t>コウシン</t>
    </rPh>
    <rPh sb="10" eb="12">
      <t>ジギョウ</t>
    </rPh>
    <phoneticPr fontId="2"/>
  </si>
  <si>
    <t>B</t>
    <phoneticPr fontId="2"/>
  </si>
  <si>
    <t>東町児童センター
上町児童センター</t>
    <rPh sb="0" eb="1">
      <t>ヒガシ</t>
    </rPh>
    <rPh sb="1" eb="2">
      <t>マチ</t>
    </rPh>
    <rPh sb="2" eb="4">
      <t>ジドウ</t>
    </rPh>
    <rPh sb="9" eb="11">
      <t>カミマチ</t>
    </rPh>
    <rPh sb="11" eb="13">
      <t>ジドウ</t>
    </rPh>
    <phoneticPr fontId="2"/>
  </si>
  <si>
    <t>原町第一小学校、原町第二小学校、原町第三小学校</t>
    <rPh sb="0" eb="2">
      <t>ハラマチ</t>
    </rPh>
    <rPh sb="2" eb="4">
      <t>ダイイチ</t>
    </rPh>
    <rPh sb="4" eb="7">
      <t>ショウガッコウ</t>
    </rPh>
    <rPh sb="8" eb="10">
      <t>ハラマチ</t>
    </rPh>
    <rPh sb="10" eb="12">
      <t>ダイニ</t>
    </rPh>
    <rPh sb="12" eb="15">
      <t>ショウガッコウ</t>
    </rPh>
    <rPh sb="16" eb="18">
      <t>ハラマチ</t>
    </rPh>
    <rPh sb="18" eb="19">
      <t>ダイ</t>
    </rPh>
    <rPh sb="19" eb="20">
      <t>３</t>
    </rPh>
    <rPh sb="20" eb="23">
      <t>ショウガッコウ</t>
    </rPh>
    <phoneticPr fontId="2"/>
  </si>
  <si>
    <t>はらまちふれあいドーム</t>
    <phoneticPr fontId="2"/>
  </si>
  <si>
    <t>鹿島体育館跡地</t>
    <rPh sb="0" eb="2">
      <t>カシマ</t>
    </rPh>
    <rPh sb="2" eb="5">
      <t>タイイクカン</t>
    </rPh>
    <rPh sb="5" eb="7">
      <t>アトチ</t>
    </rPh>
    <phoneticPr fontId="2"/>
  </si>
  <si>
    <t>市</t>
    <rPh sb="0" eb="1">
      <t>シ</t>
    </rPh>
    <phoneticPr fontId="2"/>
  </si>
  <si>
    <t>平成25年5月時点</t>
    <rPh sb="0" eb="2">
      <t>ヘイセイ</t>
    </rPh>
    <rPh sb="4" eb="5">
      <t>ネン</t>
    </rPh>
    <rPh sb="6" eb="7">
      <t>ツキ</t>
    </rPh>
    <rPh sb="7" eb="9">
      <t>ジテン</t>
    </rPh>
    <phoneticPr fontId="2"/>
  </si>
  <si>
    <t>南相馬市</t>
    <rPh sb="0" eb="4">
      <t>ミナミソウマシ</t>
    </rPh>
    <phoneticPr fontId="2"/>
  </si>
  <si>
    <t>ちびっこ広場5箇所</t>
    <rPh sb="4" eb="6">
      <t>ヒロバ</t>
    </rPh>
    <rPh sb="7" eb="9">
      <t>カショ</t>
    </rPh>
    <phoneticPr fontId="2"/>
  </si>
  <si>
    <t>原町区
北泉海浜綜合公園</t>
    <rPh sb="0" eb="2">
      <t>ハラマチ</t>
    </rPh>
    <rPh sb="2" eb="3">
      <t>ク</t>
    </rPh>
    <rPh sb="8" eb="10">
      <t>ソウゴウ</t>
    </rPh>
    <phoneticPr fontId="2"/>
  </si>
  <si>
    <t>福島県</t>
    <rPh sb="0" eb="3">
      <t>フクシマケン</t>
    </rPh>
    <phoneticPr fontId="2"/>
  </si>
  <si>
    <t>南相馬市</t>
    <rPh sb="0" eb="4">
      <t>ミナミソウマシ</t>
    </rPh>
    <phoneticPr fontId="2"/>
  </si>
  <si>
    <t>復興企画部企画課復興推進係</t>
    <rPh sb="0" eb="2">
      <t>フッコウ</t>
    </rPh>
    <rPh sb="2" eb="4">
      <t>キカク</t>
    </rPh>
    <rPh sb="4" eb="5">
      <t>ブ</t>
    </rPh>
    <rPh sb="5" eb="7">
      <t>キカク</t>
    </rPh>
    <rPh sb="7" eb="8">
      <t>カ</t>
    </rPh>
    <rPh sb="8" eb="10">
      <t>フッコウ</t>
    </rPh>
    <rPh sb="10" eb="12">
      <t>スイシン</t>
    </rPh>
    <rPh sb="12" eb="13">
      <t>カカ</t>
    </rPh>
    <phoneticPr fontId="2"/>
  </si>
  <si>
    <t>0244-24-5358</t>
    <phoneticPr fontId="2"/>
  </si>
  <si>
    <t>kikaku@city.minamisoma.lg.jp</t>
    <phoneticPr fontId="2"/>
  </si>
  <si>
    <t>武山　健蔵</t>
    <rPh sb="0" eb="2">
      <t>タケヤマ</t>
    </rPh>
    <rPh sb="3" eb="5">
      <t>ケンゾウ</t>
    </rPh>
    <phoneticPr fontId="2"/>
  </si>
  <si>
    <t>屋内運動場施設整備事業（設計業務委託）</t>
    <rPh sb="0" eb="2">
      <t>オクナイ</t>
    </rPh>
    <rPh sb="2" eb="5">
      <t>ウンドウジョウ</t>
    </rPh>
    <rPh sb="5" eb="7">
      <t>シセツ</t>
    </rPh>
    <rPh sb="7" eb="9">
      <t>セイビ</t>
    </rPh>
    <rPh sb="9" eb="11">
      <t>ジギョウ</t>
    </rPh>
    <rPh sb="12" eb="14">
      <t>セッケイ</t>
    </rPh>
    <rPh sb="14" eb="16">
      <t>ギョウム</t>
    </rPh>
    <rPh sb="16" eb="18">
      <t>イタク</t>
    </rPh>
    <phoneticPr fontId="2"/>
  </si>
  <si>
    <t>原町区屋内子どもの遊び場整備事業</t>
    <phoneticPr fontId="2"/>
  </si>
  <si>
    <t>平成25年7月時点</t>
    <rPh sb="0" eb="2">
      <t>ヘイセイ</t>
    </rPh>
    <rPh sb="4" eb="5">
      <t>ネン</t>
    </rPh>
    <rPh sb="6" eb="7">
      <t>ツキ</t>
    </rPh>
    <rPh sb="7" eb="9">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</si>
</sst>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quot;＞&quot;"/>
    <numFmt numFmtId="177" formatCode="#,##0_ "/>
    <numFmt numFmtId="178" formatCode="\(#,##0\)"/>
    <numFmt numFmtId="179" formatCode="_ * #,##0_ ;_ * \-#,##0_ ;_ * &quot;&quot;_ ;_ @_ "/>
  </numFmts>
  <fonts count="17">
    <font>
      <sz val="11"/>
      <color theme="1"/>
      <name val="ＭＳ Ｐ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b/>
      <sz val="22"/>
      <name val="ＭＳ Ｐゴシック"/>
      <family val="3"/>
      <charset val="128"/>
    </font>
    <font>
      <sz val="20"/>
      <name val="ＭＳ Ｐゴシック"/>
      <family val="3"/>
      <charset val="128"/>
    </font>
    <font>
      <sz val="20"/>
      <name val="ＭＳ Ｐゴシック"/>
      <family val="3"/>
      <charset val="128"/>
    </font>
    <font>
      <b/>
      <sz val="16"/>
      <name val="ＭＳ Ｐゴシック"/>
      <family val="3"/>
      <charset val="128"/>
    </font>
    <font>
      <sz val="18"/>
      <name val="ＭＳ Ｐゴシック"/>
      <family val="3"/>
      <charset val="128"/>
    </font>
    <font>
      <b/>
      <sz val="18"/>
      <name val="ＭＳ Ｐゴシック"/>
      <family val="3"/>
      <charset val="128"/>
    </font>
    <font>
      <sz val="26"/>
      <name val="ＤＦ特太ゴシック体"/>
      <family val="3"/>
      <charset val="128"/>
    </font>
    <font>
      <sz val="11"/>
      <name val="ＭＳ Ｐゴシック"/>
      <family val="3"/>
      <charset val="128"/>
    </font>
    <font>
      <sz val="10"/>
      <name val="ＭＳ Ｐゴシック"/>
      <family val="3"/>
      <charset val="128"/>
    </font>
    <font>
      <u/>
      <sz val="6.05"/>
      <color theme="10"/>
      <name val="ＭＳ Ｐゴシック"/>
      <family val="3"/>
      <charset val="128"/>
    </font>
  </fonts>
  <fills count="5">
    <fill>
      <patternFill patternType="none"/>
    </fill>
    <fill>
      <patternFill patternType="gray125"/>
    </fill>
    <fill>
      <patternFill patternType="solid">
        <fgColor indexed="45"/>
        <bgColor indexed="64"/>
      </patternFill>
    </fill>
    <fill>
      <patternFill patternType="solid">
        <fgColor indexed="22"/>
        <bgColor indexed="64"/>
      </patternFill>
    </fill>
    <fill>
      <patternFill patternType="solid">
        <fgColor indexed="13"/>
        <bgColor indexed="64"/>
      </patternFill>
    </fill>
  </fills>
  <borders count="35">
    <border>
      <left/>
      <right/>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top"/>
      <protection locked="0"/>
    </xf>
  </cellStyleXfs>
  <cellXfs count="143">
    <xf numFmtId="0" fontId="0" fillId="0" borderId="0" xfId="0">
      <alignment vertical="center"/>
    </xf>
    <xf numFmtId="0" fontId="1" fillId="0" borderId="0" xfId="0" applyFont="1" applyFill="1" applyProtection="1">
      <alignment vertical="center"/>
      <protection hidden="1"/>
    </xf>
    <xf numFmtId="0" fontId="1" fillId="0" borderId="0" xfId="0" applyFont="1" applyFill="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0" fontId="4" fillId="0" borderId="0" xfId="0" applyFont="1" applyFill="1" applyBorder="1" applyAlignment="1" applyProtection="1">
      <alignment vertical="center"/>
      <protection hidden="1"/>
    </xf>
    <xf numFmtId="0" fontId="3" fillId="0" borderId="0" xfId="0" applyFont="1" applyFill="1" applyBorder="1" applyAlignment="1" applyProtection="1">
      <alignment horizontal="center" vertical="center"/>
      <protection hidden="1"/>
    </xf>
    <xf numFmtId="0" fontId="1" fillId="0" borderId="0" xfId="0" applyFont="1" applyFill="1" applyAlignment="1" applyProtection="1">
      <alignment horizontal="right" vertical="center"/>
      <protection hidden="1"/>
    </xf>
    <xf numFmtId="0" fontId="1" fillId="0" borderId="0" xfId="0" applyFont="1" applyFill="1" applyBorder="1" applyProtection="1">
      <alignment vertical="center"/>
      <protection hidden="1"/>
    </xf>
    <xf numFmtId="0" fontId="7" fillId="0" borderId="0" xfId="0" applyFont="1" applyFill="1" applyAlignment="1" applyProtection="1">
      <alignment vertical="center"/>
      <protection hidden="1"/>
    </xf>
    <xf numFmtId="0" fontId="1" fillId="0" borderId="0" xfId="0" applyFont="1" applyFill="1" applyBorder="1" applyAlignment="1" applyProtection="1">
      <alignment horizontal="left" vertical="center"/>
      <protection hidden="1"/>
    </xf>
    <xf numFmtId="0" fontId="3" fillId="2" borderId="1" xfId="0" applyFont="1" applyFill="1" applyBorder="1" applyAlignment="1" applyProtection="1">
      <alignment horizontal="left" vertical="center"/>
      <protection locked="0" hidden="1"/>
    </xf>
    <xf numFmtId="176" fontId="1" fillId="0" borderId="2" xfId="0" applyNumberFormat="1" applyFont="1" applyFill="1" applyBorder="1" applyAlignment="1" applyProtection="1">
      <alignment horizontal="right"/>
      <protection hidden="1"/>
    </xf>
    <xf numFmtId="176" fontId="1" fillId="0" borderId="3" xfId="0" applyNumberFormat="1" applyFont="1" applyFill="1" applyBorder="1" applyAlignment="1" applyProtection="1">
      <alignment horizontal="right"/>
      <protection hidden="1"/>
    </xf>
    <xf numFmtId="0" fontId="1" fillId="0" borderId="0" xfId="0" applyFont="1" applyFill="1" applyBorder="1" applyAlignment="1" applyProtection="1">
      <alignment vertical="center"/>
      <protection hidden="1"/>
    </xf>
    <xf numFmtId="0" fontId="1" fillId="0" borderId="0" xfId="0" applyFont="1" applyFill="1" applyBorder="1" applyAlignment="1" applyProtection="1">
      <alignment horizontal="left" vertical="top"/>
      <protection hidden="1"/>
    </xf>
    <xf numFmtId="177" fontId="1" fillId="0" borderId="4" xfId="0" applyNumberFormat="1" applyFont="1" applyFill="1" applyBorder="1" applyAlignment="1" applyProtection="1">
      <alignment horizontal="right"/>
      <protection hidden="1"/>
    </xf>
    <xf numFmtId="177" fontId="1" fillId="0" borderId="5" xfId="0" applyNumberFormat="1" applyFont="1" applyFill="1" applyBorder="1" applyAlignment="1" applyProtection="1">
      <alignment horizontal="right"/>
      <protection hidden="1"/>
    </xf>
    <xf numFmtId="0" fontId="1" fillId="0" borderId="0" xfId="0" applyFont="1" applyFill="1" applyBorder="1" applyAlignment="1" applyProtection="1">
      <alignment horizontal="left" vertical="top" wrapText="1"/>
      <protection hidden="1"/>
    </xf>
    <xf numFmtId="178" fontId="1" fillId="0" borderId="6" xfId="0" applyNumberFormat="1" applyFont="1" applyFill="1" applyBorder="1" applyAlignment="1" applyProtection="1">
      <alignment horizontal="right"/>
      <protection hidden="1"/>
    </xf>
    <xf numFmtId="178" fontId="1" fillId="0" borderId="7" xfId="0" applyNumberFormat="1" applyFont="1" applyFill="1" applyBorder="1" applyAlignment="1" applyProtection="1">
      <alignment horizontal="right"/>
      <protection hidden="1"/>
    </xf>
    <xf numFmtId="0" fontId="1" fillId="3" borderId="8" xfId="0" applyFont="1" applyFill="1" applyBorder="1" applyAlignment="1" applyProtection="1">
      <alignment horizontal="center" vertical="center"/>
      <protection hidden="1"/>
    </xf>
    <xf numFmtId="0" fontId="1" fillId="0" borderId="9" xfId="0" applyFont="1" applyFill="1" applyBorder="1" applyAlignment="1" applyProtection="1">
      <alignment horizontal="left" vertical="top"/>
      <protection locked="0"/>
    </xf>
    <xf numFmtId="0" fontId="1" fillId="0" borderId="10" xfId="0" applyFont="1" applyFill="1" applyBorder="1" applyAlignment="1" applyProtection="1">
      <alignment horizontal="left" vertical="top"/>
      <protection locked="0"/>
    </xf>
    <xf numFmtId="3" fontId="1" fillId="0" borderId="5" xfId="0" applyNumberFormat="1" applyFont="1" applyFill="1" applyBorder="1" applyAlignment="1" applyProtection="1">
      <alignment horizontal="right"/>
      <protection hidden="1"/>
    </xf>
    <xf numFmtId="0" fontId="1" fillId="0" borderId="8" xfId="0" applyFont="1" applyFill="1" applyBorder="1" applyAlignment="1" applyProtection="1">
      <alignment horizontal="left" vertical="top"/>
      <protection locked="0"/>
    </xf>
    <xf numFmtId="178" fontId="1" fillId="0" borderId="5" xfId="0" applyNumberFormat="1" applyFont="1" applyFill="1" applyBorder="1" applyAlignment="1" applyProtection="1">
      <alignment horizontal="right"/>
      <protection hidden="1"/>
    </xf>
    <xf numFmtId="0" fontId="1" fillId="0" borderId="10" xfId="0" applyFont="1" applyFill="1" applyBorder="1" applyAlignment="1" applyProtection="1">
      <alignment horizontal="center" vertical="center" wrapText="1"/>
      <protection hidden="1"/>
    </xf>
    <xf numFmtId="0" fontId="1" fillId="0" borderId="8" xfId="0" applyFont="1" applyFill="1" applyBorder="1" applyAlignment="1" applyProtection="1">
      <alignment horizontal="center" vertical="center" wrapText="1"/>
      <protection hidden="1"/>
    </xf>
    <xf numFmtId="0" fontId="1" fillId="4" borderId="0" xfId="0" applyFont="1" applyFill="1" applyAlignment="1" applyProtection="1">
      <alignment horizontal="center"/>
      <protection hidden="1"/>
    </xf>
    <xf numFmtId="0" fontId="1" fillId="4" borderId="0"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5" fillId="0" borderId="0" xfId="0" applyFont="1" applyFill="1" applyProtection="1">
      <alignment vertical="center"/>
      <protection hidden="1"/>
    </xf>
    <xf numFmtId="0" fontId="10" fillId="0" borderId="0" xfId="0" applyFont="1" applyFill="1" applyAlignment="1" applyProtection="1">
      <alignment horizontal="center" vertical="center"/>
      <protection hidden="1"/>
    </xf>
    <xf numFmtId="0" fontId="10" fillId="0" borderId="0" xfId="0" applyFont="1" applyFill="1" applyAlignment="1" applyProtection="1">
      <alignment horizontal="right" vertical="center"/>
      <protection hidden="1"/>
    </xf>
    <xf numFmtId="0" fontId="6" fillId="0" borderId="0" xfId="0" applyFont="1" applyFill="1" applyBorder="1" applyAlignment="1" applyProtection="1">
      <alignment horizontal="left" vertical="center"/>
      <protection hidden="1"/>
    </xf>
    <xf numFmtId="0" fontId="12" fillId="0" borderId="0" xfId="0" applyFont="1" applyFill="1" applyAlignment="1" applyProtection="1">
      <alignment horizontal="center" vertical="center"/>
      <protection hidden="1"/>
    </xf>
    <xf numFmtId="0" fontId="12" fillId="0" borderId="0" xfId="0" applyFont="1" applyFill="1" applyAlignment="1" applyProtection="1">
      <alignment horizontal="left" vertical="center"/>
      <protection hidden="1"/>
    </xf>
    <xf numFmtId="0" fontId="13" fillId="0" borderId="0" xfId="0" applyFont="1" applyFill="1" applyAlignment="1" applyProtection="1">
      <alignment horizontal="center" vertical="center"/>
      <protection hidden="1"/>
    </xf>
    <xf numFmtId="0" fontId="5" fillId="0" borderId="11" xfId="0" applyFont="1" applyFill="1" applyBorder="1" applyAlignment="1" applyProtection="1">
      <alignment horizontal="center" vertical="center" wrapText="1"/>
      <protection hidden="1"/>
    </xf>
    <xf numFmtId="0" fontId="8" fillId="0" borderId="0" xfId="0" applyFont="1" applyFill="1" applyAlignment="1" applyProtection="1">
      <alignment horizontal="left" vertical="center"/>
      <protection hidden="1"/>
    </xf>
    <xf numFmtId="0" fontId="1" fillId="0" borderId="0"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left" vertical="top"/>
      <protection locked="0" hidden="1"/>
    </xf>
    <xf numFmtId="0" fontId="1" fillId="0" borderId="0" xfId="0" applyFont="1" applyFill="1" applyBorder="1" applyAlignment="1" applyProtection="1">
      <alignment horizontal="center" vertical="center"/>
      <protection hidden="1"/>
    </xf>
    <xf numFmtId="0" fontId="5" fillId="0" borderId="13" xfId="0" applyFont="1" applyFill="1" applyBorder="1" applyAlignment="1" applyProtection="1">
      <alignment horizontal="center" vertical="center" wrapText="1"/>
      <protection hidden="1"/>
    </xf>
    <xf numFmtId="0" fontId="7" fillId="0" borderId="0" xfId="0" applyFont="1" applyFill="1" applyAlignment="1" applyProtection="1">
      <alignment horizontal="center" vertical="center"/>
      <protection hidden="1"/>
    </xf>
    <xf numFmtId="0" fontId="11" fillId="0" borderId="11"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14" fillId="0" borderId="0" xfId="0" applyFont="1" applyBorder="1" applyAlignment="1" applyProtection="1">
      <alignment horizontal="center" vertical="center" wrapText="1"/>
      <protection hidden="1"/>
    </xf>
    <xf numFmtId="0" fontId="14" fillId="0" borderId="10" xfId="0" applyFont="1" applyFill="1" applyBorder="1" applyAlignment="1" applyProtection="1">
      <alignment horizontal="center" vertical="center" wrapText="1"/>
      <protection hidden="1"/>
    </xf>
    <xf numFmtId="0" fontId="14" fillId="0" borderId="9" xfId="0" applyFont="1" applyFill="1" applyBorder="1" applyAlignment="1" applyProtection="1">
      <alignment horizontal="center" vertical="center" wrapText="1"/>
      <protection hidden="1"/>
    </xf>
    <xf numFmtId="0" fontId="14" fillId="3" borderId="10" xfId="0" applyFont="1" applyFill="1" applyBorder="1" applyAlignment="1" applyProtection="1">
      <alignment horizontal="center" vertical="center"/>
      <protection hidden="1"/>
    </xf>
    <xf numFmtId="0" fontId="14" fillId="3" borderId="9" xfId="0" applyFont="1" applyFill="1" applyBorder="1" applyAlignment="1" applyProtection="1">
      <alignment horizontal="center" vertical="center"/>
      <protection hidden="1"/>
    </xf>
    <xf numFmtId="0" fontId="7" fillId="0" borderId="0" xfId="0" applyFont="1" applyFill="1" applyAlignment="1" applyProtection="1">
      <alignment horizontal="right" vertical="center" shrinkToFit="1"/>
      <protection hidden="1"/>
    </xf>
    <xf numFmtId="0" fontId="3" fillId="0" borderId="14"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5" fillId="0" borderId="15"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176" fontId="15" fillId="0" borderId="17" xfId="0" applyNumberFormat="1" applyFont="1" applyFill="1" applyBorder="1" applyAlignment="1" applyProtection="1">
      <alignment horizontal="right" wrapText="1"/>
      <protection hidden="1"/>
    </xf>
    <xf numFmtId="0" fontId="16" fillId="2" borderId="20" xfId="1" applyFill="1" applyBorder="1" applyAlignment="1" applyProtection="1">
      <alignment vertical="center"/>
      <protection locked="0" hidden="1"/>
    </xf>
    <xf numFmtId="0" fontId="14" fillId="2" borderId="21" xfId="0" applyFont="1" applyFill="1" applyBorder="1" applyAlignment="1" applyProtection="1">
      <alignment horizontal="left" vertical="center"/>
      <protection locked="0" hidden="1"/>
    </xf>
    <xf numFmtId="0" fontId="5" fillId="0" borderId="34" xfId="0" applyFont="1" applyFill="1" applyBorder="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11" fillId="0" borderId="11" xfId="0" applyFont="1" applyFill="1" applyBorder="1" applyAlignment="1" applyProtection="1">
      <alignment horizontal="center" vertical="center"/>
      <protection hidden="1"/>
    </xf>
    <xf numFmtId="0" fontId="5" fillId="0" borderId="18" xfId="0" applyFont="1" applyFill="1" applyBorder="1" applyAlignment="1" applyProtection="1">
      <alignment horizontal="center" vertical="center"/>
      <protection hidden="1"/>
    </xf>
    <xf numFmtId="0" fontId="5" fillId="0" borderId="29" xfId="0" applyFont="1" applyFill="1" applyBorder="1" applyAlignment="1" applyProtection="1">
      <alignment horizontal="center" vertical="center"/>
      <protection hidden="1"/>
    </xf>
    <xf numFmtId="0" fontId="5" fillId="0" borderId="30" xfId="0" applyFont="1" applyFill="1" applyBorder="1" applyAlignment="1" applyProtection="1">
      <alignment horizontal="center" vertical="center" wrapText="1"/>
      <protection hidden="1"/>
    </xf>
    <xf numFmtId="0" fontId="5" fillId="0" borderId="13" xfId="0" applyFont="1" applyFill="1" applyBorder="1" applyAlignment="1" applyProtection="1">
      <alignment horizontal="center" vertical="center" wrapText="1"/>
      <protection hidden="1"/>
    </xf>
    <xf numFmtId="0" fontId="5" fillId="0" borderId="7" xfId="0" applyFont="1" applyFill="1" applyBorder="1" applyAlignment="1" applyProtection="1">
      <alignment horizontal="center" vertical="center" wrapText="1"/>
      <protection hidden="1"/>
    </xf>
    <xf numFmtId="0" fontId="5" fillId="0" borderId="32" xfId="0" applyFont="1" applyFill="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0" borderId="18" xfId="0" applyFont="1" applyFill="1" applyBorder="1" applyAlignment="1" applyProtection="1">
      <alignment horizontal="center" vertical="center" wrapText="1"/>
      <protection hidden="1"/>
    </xf>
    <xf numFmtId="0" fontId="5" fillId="0" borderId="19" xfId="0" applyFont="1" applyFill="1" applyBorder="1" applyAlignment="1" applyProtection="1">
      <alignment horizontal="center" vertical="center"/>
      <protection hidden="1"/>
    </xf>
    <xf numFmtId="0" fontId="5" fillId="0" borderId="19" xfId="0" applyFont="1" applyFill="1" applyBorder="1" applyAlignment="1" applyProtection="1">
      <alignment horizontal="center" vertical="center" wrapText="1"/>
      <protection hidden="1"/>
    </xf>
    <xf numFmtId="0" fontId="7" fillId="0" borderId="0" xfId="0" applyFont="1" applyFill="1" applyAlignment="1" applyProtection="1">
      <alignment horizontal="center" vertical="center"/>
      <protection hidden="1"/>
    </xf>
    <xf numFmtId="13" fontId="1" fillId="0" borderId="6" xfId="0" applyNumberFormat="1" applyFont="1" applyFill="1" applyBorder="1" applyAlignment="1" applyProtection="1">
      <alignment horizontal="center" vertical="center"/>
      <protection locked="0"/>
    </xf>
    <xf numFmtId="13" fontId="1" fillId="0" borderId="4" xfId="0" applyNumberFormat="1" applyFont="1" applyFill="1" applyBorder="1" applyAlignment="1" applyProtection="1">
      <alignment horizontal="center" vertical="center"/>
      <protection locked="0"/>
    </xf>
    <xf numFmtId="13" fontId="1" fillId="0" borderId="2" xfId="0" applyNumberFormat="1"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8"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5" fillId="0" borderId="6"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1" fillId="0" borderId="19" xfId="0" applyFont="1" applyFill="1" applyBorder="1" applyAlignment="1" applyProtection="1">
      <alignment vertical="center" wrapText="1"/>
      <protection locked="0"/>
    </xf>
    <xf numFmtId="0" fontId="1" fillId="0" borderId="29" xfId="0" applyFont="1" applyFill="1" applyBorder="1" applyAlignment="1" applyProtection="1">
      <alignment vertical="center" wrapText="1"/>
      <protection locked="0"/>
    </xf>
    <xf numFmtId="0" fontId="1" fillId="0" borderId="18" xfId="0" applyFont="1" applyFill="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wrapText="1"/>
      <protection locked="0"/>
    </xf>
    <xf numFmtId="0" fontId="5" fillId="0" borderId="33" xfId="0" applyFont="1" applyFill="1" applyBorder="1" applyAlignment="1" applyProtection="1">
      <alignment horizontal="center" vertical="center" wrapText="1"/>
      <protection hidden="1"/>
    </xf>
    <xf numFmtId="0" fontId="5" fillId="0" borderId="16" xfId="0" applyFont="1" applyFill="1" applyBorder="1" applyAlignment="1" applyProtection="1">
      <alignment horizontal="center" vertical="center" wrapText="1"/>
      <protection hidden="1"/>
    </xf>
    <xf numFmtId="0" fontId="1" fillId="0" borderId="13"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center" vertical="center" wrapText="1"/>
      <protection hidden="1"/>
    </xf>
    <xf numFmtId="0" fontId="1" fillId="0" borderId="11" xfId="0" applyFont="1" applyFill="1" applyBorder="1" applyAlignment="1" applyProtection="1">
      <alignment horizontal="center" vertical="center" wrapText="1"/>
      <protection hidden="1"/>
    </xf>
    <xf numFmtId="0" fontId="1" fillId="0" borderId="18" xfId="0" applyNumberFormat="1" applyFont="1" applyFill="1" applyBorder="1" applyAlignment="1" applyProtection="1">
      <alignment vertical="center" wrapText="1"/>
      <protection locked="0"/>
    </xf>
    <xf numFmtId="0" fontId="1" fillId="0" borderId="19" xfId="0" applyNumberFormat="1" applyFont="1" applyFill="1" applyBorder="1" applyAlignment="1" applyProtection="1">
      <alignment vertical="center" wrapText="1"/>
      <protection locked="0"/>
    </xf>
    <xf numFmtId="0" fontId="1" fillId="0" borderId="29" xfId="0" applyNumberFormat="1" applyFont="1" applyFill="1" applyBorder="1" applyAlignment="1" applyProtection="1">
      <alignment vertical="center" wrapText="1"/>
      <protection locked="0"/>
    </xf>
    <xf numFmtId="0" fontId="1" fillId="0" borderId="18" xfId="0" applyFont="1" applyFill="1" applyBorder="1" applyAlignment="1" applyProtection="1">
      <alignment horizontal="center" vertical="center" wrapText="1"/>
      <protection hidden="1"/>
    </xf>
    <xf numFmtId="0" fontId="1" fillId="0" borderId="19" xfId="0" applyFont="1" applyFill="1" applyBorder="1" applyAlignment="1" applyProtection="1">
      <alignment horizontal="center" vertical="center" wrapText="1"/>
      <protection hidden="1"/>
    </xf>
    <xf numFmtId="0" fontId="1" fillId="0" borderId="29" xfId="0" applyFont="1" applyFill="1" applyBorder="1" applyAlignment="1" applyProtection="1">
      <alignment horizontal="center" vertical="center" wrapText="1"/>
      <protection hidden="1"/>
    </xf>
    <xf numFmtId="0" fontId="1" fillId="0" borderId="30" xfId="0" applyFont="1" applyFill="1" applyBorder="1" applyAlignment="1" applyProtection="1">
      <alignment horizontal="center" vertical="center" wrapText="1"/>
      <protection locked="0"/>
    </xf>
    <xf numFmtId="0" fontId="1" fillId="0" borderId="31" xfId="0" applyFont="1" applyFill="1" applyBorder="1" applyAlignment="1" applyProtection="1">
      <alignment horizontal="center" vertical="center" wrapText="1"/>
      <protection locked="0"/>
    </xf>
    <xf numFmtId="0" fontId="1" fillId="0" borderId="32" xfId="0" applyFont="1" applyFill="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hidden="1"/>
    </xf>
    <xf numFmtId="0" fontId="14" fillId="0" borderId="29" xfId="0" applyFont="1" applyBorder="1" applyAlignment="1" applyProtection="1">
      <alignment horizontal="center" vertical="center" wrapText="1"/>
      <protection hidden="1"/>
    </xf>
    <xf numFmtId="179" fontId="1" fillId="0" borderId="7" xfId="0" applyNumberFormat="1" applyFont="1" applyFill="1" applyBorder="1" applyAlignment="1" applyProtection="1">
      <alignment vertical="center" wrapText="1"/>
      <protection hidden="1"/>
    </xf>
    <xf numFmtId="179" fontId="1" fillId="0" borderId="5" xfId="0" applyNumberFormat="1" applyFont="1" applyFill="1" applyBorder="1" applyAlignment="1" applyProtection="1">
      <alignment vertical="center" wrapText="1"/>
      <protection hidden="1"/>
    </xf>
    <xf numFmtId="179" fontId="1" fillId="0" borderId="3" xfId="0" applyNumberFormat="1" applyFont="1" applyFill="1" applyBorder="1" applyAlignment="1" applyProtection="1">
      <alignment vertical="center" wrapText="1"/>
      <protection hidden="1"/>
    </xf>
    <xf numFmtId="179" fontId="1" fillId="0" borderId="18" xfId="0" applyNumberFormat="1" applyFont="1" applyFill="1" applyBorder="1" applyAlignment="1" applyProtection="1">
      <alignment horizontal="center" vertical="center" wrapText="1"/>
      <protection hidden="1"/>
    </xf>
    <xf numFmtId="179" fontId="1" fillId="0" borderId="19" xfId="0" applyNumberFormat="1" applyFont="1" applyFill="1" applyBorder="1" applyAlignment="1" applyProtection="1">
      <alignment horizontal="center" vertical="center" wrapText="1"/>
      <protection hidden="1"/>
    </xf>
    <xf numFmtId="179" fontId="1" fillId="0" borderId="29" xfId="0" applyNumberFormat="1" applyFont="1" applyFill="1" applyBorder="1" applyAlignment="1" applyProtection="1">
      <alignment horizontal="center" vertical="center" wrapText="1"/>
      <protection hidden="1"/>
    </xf>
    <xf numFmtId="179" fontId="1" fillId="0" borderId="30" xfId="0" applyNumberFormat="1" applyFont="1" applyFill="1" applyBorder="1" applyAlignment="1" applyProtection="1">
      <alignment horizontal="center" vertical="center" wrapText="1"/>
      <protection hidden="1"/>
    </xf>
    <xf numFmtId="179" fontId="1" fillId="0" borderId="31" xfId="0" applyNumberFormat="1" applyFont="1" applyFill="1" applyBorder="1" applyAlignment="1" applyProtection="1">
      <alignment horizontal="center" vertical="center" wrapText="1"/>
      <protection hidden="1"/>
    </xf>
    <xf numFmtId="179" fontId="1" fillId="0" borderId="32" xfId="0" applyNumberFormat="1" applyFont="1" applyFill="1" applyBorder="1" applyAlignment="1" applyProtection="1">
      <alignment horizontal="center" vertical="center" wrapText="1"/>
      <protection hidden="1"/>
    </xf>
    <xf numFmtId="179" fontId="1" fillId="0" borderId="13" xfId="0" applyNumberFormat="1" applyFont="1" applyFill="1" applyBorder="1" applyAlignment="1" applyProtection="1">
      <alignment horizontal="center" vertical="center" wrapText="1"/>
      <protection hidden="1"/>
    </xf>
    <xf numFmtId="179" fontId="1" fillId="0" borderId="0" xfId="0" applyNumberFormat="1" applyFont="1" applyFill="1" applyBorder="1" applyAlignment="1" applyProtection="1">
      <alignment horizontal="center" vertical="center" wrapText="1"/>
      <protection hidden="1"/>
    </xf>
    <xf numFmtId="179" fontId="1" fillId="0" borderId="11" xfId="0" applyNumberFormat="1" applyFont="1" applyFill="1" applyBorder="1" applyAlignment="1" applyProtection="1">
      <alignment horizontal="center" vertical="center" wrapText="1"/>
      <protection hidden="1"/>
    </xf>
    <xf numFmtId="179" fontId="1" fillId="0" borderId="7" xfId="0" applyNumberFormat="1" applyFont="1" applyFill="1" applyBorder="1" applyAlignment="1" applyProtection="1">
      <alignment horizontal="center" vertical="center" wrapText="1"/>
      <protection hidden="1"/>
    </xf>
    <xf numFmtId="179" fontId="1" fillId="0" borderId="5" xfId="0" applyNumberFormat="1" applyFont="1" applyFill="1" applyBorder="1" applyAlignment="1" applyProtection="1">
      <alignment horizontal="center" vertical="center" wrapText="1"/>
      <protection hidden="1"/>
    </xf>
    <xf numFmtId="179" fontId="1" fillId="0" borderId="3" xfId="0" applyNumberFormat="1" applyFont="1" applyFill="1" applyBorder="1" applyAlignment="1" applyProtection="1">
      <alignment horizontal="center" vertical="center" wrapText="1"/>
      <protection hidden="1"/>
    </xf>
    <xf numFmtId="0" fontId="1" fillId="0" borderId="0"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top"/>
      <protection locked="0" hidden="1"/>
    </xf>
    <xf numFmtId="0" fontId="3" fillId="0" borderId="25" xfId="0" applyFont="1" applyFill="1" applyBorder="1" applyAlignment="1" applyProtection="1">
      <alignment horizontal="center" vertical="center"/>
      <protection hidden="1"/>
    </xf>
    <xf numFmtId="0" fontId="3" fillId="0" borderId="26" xfId="0" applyFont="1" applyFill="1" applyBorder="1" applyAlignment="1" applyProtection="1">
      <alignment horizontal="center" vertical="center"/>
      <protection hidden="1"/>
    </xf>
    <xf numFmtId="0" fontId="3" fillId="0" borderId="27" xfId="0" applyFont="1" applyFill="1" applyBorder="1" applyAlignment="1" applyProtection="1">
      <alignment horizontal="center" vertical="center"/>
      <protection hidden="1"/>
    </xf>
    <xf numFmtId="0" fontId="3" fillId="0" borderId="28" xfId="0" applyFont="1" applyFill="1" applyBorder="1" applyAlignment="1" applyProtection="1">
      <alignment horizontal="center" vertical="center"/>
      <protection hidden="1"/>
    </xf>
    <xf numFmtId="0" fontId="1" fillId="0" borderId="6" xfId="0" applyFont="1" applyFill="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3" fillId="0" borderId="22" xfId="0" applyFont="1" applyFill="1" applyBorder="1" applyAlignment="1" applyProtection="1">
      <alignment horizontal="center" vertical="center"/>
      <protection hidden="1"/>
    </xf>
    <xf numFmtId="0" fontId="3" fillId="0" borderId="23" xfId="0" applyFont="1" applyFill="1" applyBorder="1" applyAlignment="1" applyProtection="1">
      <alignment horizontal="center" vertical="center"/>
      <protection hidden="1"/>
    </xf>
    <xf numFmtId="0" fontId="3" fillId="0" borderId="24" xfId="0" applyFont="1" applyFill="1" applyBorder="1" applyAlignment="1" applyProtection="1">
      <alignment horizontal="center" vertical="center"/>
      <protection hidden="1"/>
    </xf>
    <xf numFmtId="0" fontId="3" fillId="0" borderId="12" xfId="0" applyFont="1" applyFill="1" applyBorder="1" applyAlignment="1" applyProtection="1">
      <alignment horizontal="center" vertical="top"/>
      <protection hidden="1"/>
    </xf>
    <xf numFmtId="0" fontId="3" fillId="0" borderId="24" xfId="0" applyFont="1" applyFill="1" applyBorder="1" applyAlignment="1" applyProtection="1">
      <alignment horizontal="center" vertical="top"/>
      <protection hidden="1"/>
    </xf>
    <xf numFmtId="0" fontId="3" fillId="2" borderId="1" xfId="0" applyFont="1" applyFill="1" applyBorder="1" applyAlignment="1" applyProtection="1">
      <alignment horizontal="center" vertical="center"/>
      <protection locked="0" hidden="1"/>
    </xf>
    <xf numFmtId="179" fontId="1" fillId="0" borderId="18" xfId="0" applyNumberFormat="1" applyFont="1" applyFill="1" applyBorder="1" applyAlignment="1" applyProtection="1">
      <alignment vertical="center" wrapText="1"/>
      <protection hidden="1"/>
    </xf>
    <xf numFmtId="179" fontId="1" fillId="0" borderId="19" xfId="0" applyNumberFormat="1" applyFont="1" applyFill="1" applyBorder="1" applyAlignment="1" applyProtection="1">
      <alignment vertical="center" wrapText="1"/>
      <protection hidden="1"/>
    </xf>
    <xf numFmtId="179" fontId="1" fillId="0" borderId="29" xfId="0" applyNumberFormat="1" applyFont="1" applyFill="1" applyBorder="1" applyAlignment="1" applyProtection="1">
      <alignment vertical="center" wrapText="1"/>
      <protection hidden="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ikaku@city.minamisom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ikaku@city.minamisoma.lg.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ikaku@city.minamiso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X109"/>
  <sheetViews>
    <sheetView tabSelected="1" view="pageBreakPreview" topLeftCell="I2" zoomScale="70" zoomScaleNormal="70" zoomScaleSheetLayoutView="70" zoomScalePageLayoutView="55" workbookViewId="0">
      <selection activeCell="M8" sqref="M8:M9"/>
    </sheetView>
  </sheetViews>
  <sheetFormatPr defaultColWidth="8.875" defaultRowHeight="13.5"/>
  <cols>
    <col min="1" max="1" width="6.875" style="2" hidden="1" customWidth="1"/>
    <col min="2" max="2" width="7.75" style="1" customWidth="1"/>
    <col min="3" max="10" width="3.75" style="1" customWidth="1"/>
    <col min="11" max="11" width="40.875" style="1" customWidth="1"/>
    <col min="12" max="15" width="15.875" style="1" customWidth="1"/>
    <col min="16" max="16" width="13.5" style="1" hidden="1" customWidth="1"/>
    <col min="17" max="18" width="28.75" style="1" customWidth="1"/>
    <col min="19" max="19" width="50.75" style="1" customWidth="1"/>
    <col min="20" max="20" width="10.75" style="2" hidden="1" customWidth="1"/>
    <col min="21" max="21" width="5.75" style="1" customWidth="1"/>
    <col min="22" max="22" width="10.75" style="1" customWidth="1"/>
    <col min="23" max="23" width="5.75" style="1" customWidth="1"/>
    <col min="24" max="24" width="9.75" style="1" customWidth="1"/>
    <col min="25" max="25" width="10.75" style="1" customWidth="1"/>
    <col min="26" max="26" width="15.75" style="1" customWidth="1"/>
    <col min="27" max="16384" width="8.875" style="1"/>
  </cols>
  <sheetData>
    <row r="1" spans="1:20" ht="24.95" hidden="1" customHeight="1">
      <c r="B1" s="1" t="str">
        <f>L1&amp;Q3&amp;L1&amp;L1&amp;L1&amp;K5</f>
        <v>******平成２５年度******************復興庁</v>
      </c>
      <c r="L1" s="1" t="s">
        <v>26</v>
      </c>
    </row>
    <row r="2" spans="1:20" ht="32.85" customHeight="1">
      <c r="B2" s="61" t="s">
        <v>25</v>
      </c>
      <c r="C2" s="61"/>
      <c r="D2" s="61"/>
      <c r="E2" s="61"/>
      <c r="F2" s="61"/>
      <c r="G2" s="61"/>
      <c r="H2" s="61"/>
      <c r="I2" s="61"/>
      <c r="J2" s="62"/>
      <c r="K2" s="62"/>
      <c r="L2" s="39"/>
      <c r="M2" s="39"/>
      <c r="N2" s="39"/>
      <c r="S2" s="37" t="str">
        <f>IF(B10="","該当なし","")</f>
        <v/>
      </c>
    </row>
    <row r="3" spans="1:20" ht="25.5" customHeight="1">
      <c r="B3" s="8"/>
      <c r="C3" s="8"/>
      <c r="D3" s="8"/>
      <c r="E3" s="8"/>
      <c r="F3" s="8"/>
      <c r="G3" s="8"/>
      <c r="H3" s="8"/>
      <c r="I3" s="8"/>
      <c r="J3" s="8"/>
      <c r="K3" s="52" t="s">
        <v>50</v>
      </c>
      <c r="L3" s="75" t="s">
        <v>29</v>
      </c>
      <c r="M3" s="75"/>
      <c r="N3" s="75"/>
      <c r="O3" s="75"/>
      <c r="P3" s="44"/>
      <c r="Q3" s="44" t="s">
        <v>24</v>
      </c>
      <c r="R3" s="8"/>
      <c r="S3" s="8"/>
    </row>
    <row r="4" spans="1:20" ht="10.5" customHeight="1">
      <c r="B4" s="36"/>
      <c r="C4" s="36"/>
      <c r="D4" s="36"/>
      <c r="E4" s="36"/>
      <c r="F4" s="36"/>
      <c r="G4" s="36"/>
      <c r="H4" s="36"/>
      <c r="I4" s="36"/>
      <c r="J4" s="36"/>
      <c r="K4" s="36"/>
      <c r="L4" s="36"/>
      <c r="M4" s="36"/>
      <c r="N4" s="36"/>
      <c r="O4" s="36"/>
      <c r="P4" s="36"/>
      <c r="Q4" s="36"/>
      <c r="S4" s="35"/>
    </row>
    <row r="5" spans="1:20" ht="25.5" customHeight="1">
      <c r="B5" s="63" t="s">
        <v>23</v>
      </c>
      <c r="C5" s="63"/>
      <c r="D5" s="63"/>
      <c r="E5" s="63"/>
      <c r="F5" s="63"/>
      <c r="G5" s="63"/>
      <c r="H5" s="63"/>
      <c r="I5" s="63"/>
      <c r="J5" s="63"/>
      <c r="K5" s="45" t="s">
        <v>27</v>
      </c>
      <c r="L5" s="34"/>
      <c r="M5" s="34"/>
      <c r="N5" s="34"/>
      <c r="O5" s="32"/>
      <c r="P5" s="32"/>
      <c r="Q5" s="33"/>
      <c r="S5" s="46" t="s">
        <v>61</v>
      </c>
    </row>
    <row r="6" spans="1:20" ht="14.25">
      <c r="B6" s="31" t="s">
        <v>21</v>
      </c>
      <c r="C6" s="31"/>
      <c r="D6" s="31"/>
      <c r="E6" s="31"/>
      <c r="F6" s="31"/>
      <c r="G6" s="31"/>
      <c r="H6" s="31"/>
      <c r="I6" s="31"/>
      <c r="J6" s="7"/>
      <c r="S6" s="6" t="s">
        <v>20</v>
      </c>
    </row>
    <row r="7" spans="1:20" s="28" customFormat="1" ht="14.25" hidden="1">
      <c r="A7" s="28">
        <v>1</v>
      </c>
      <c r="B7" s="30">
        <v>2</v>
      </c>
      <c r="C7" s="30">
        <v>3</v>
      </c>
      <c r="D7" s="30">
        <v>4</v>
      </c>
      <c r="E7" s="30">
        <v>5</v>
      </c>
      <c r="F7" s="30">
        <v>6</v>
      </c>
      <c r="G7" s="30">
        <v>7</v>
      </c>
      <c r="H7" s="30">
        <v>8</v>
      </c>
      <c r="I7" s="30">
        <v>9</v>
      </c>
      <c r="J7" s="29">
        <v>10</v>
      </c>
      <c r="K7" s="29">
        <v>11</v>
      </c>
      <c r="L7" s="29">
        <v>12</v>
      </c>
      <c r="M7" s="29">
        <v>13</v>
      </c>
      <c r="N7" s="29">
        <v>14</v>
      </c>
      <c r="O7" s="29"/>
      <c r="P7" s="29"/>
      <c r="Q7" s="29" t="str">
        <f>IF(Q3="平成２３年度","19",IF(Q3="平成２４年度","20",IF(Q3="平成２５年度","21",IF(Q3="平成２６年度","22",IF(Q3="平成２７年度","23")))))</f>
        <v>21</v>
      </c>
      <c r="R7" s="29"/>
      <c r="T7" s="28">
        <v>29</v>
      </c>
    </row>
    <row r="8" spans="1:20" ht="21.6" customHeight="1">
      <c r="B8" s="64" t="s">
        <v>19</v>
      </c>
      <c r="C8" s="66" t="s">
        <v>12</v>
      </c>
      <c r="D8" s="67"/>
      <c r="E8" s="67"/>
      <c r="F8" s="67"/>
      <c r="G8" s="67"/>
      <c r="H8" s="67"/>
      <c r="I8" s="67"/>
      <c r="J8" s="68"/>
      <c r="K8" s="72" t="s">
        <v>11</v>
      </c>
      <c r="L8" s="72" t="s">
        <v>10</v>
      </c>
      <c r="M8" s="72" t="s">
        <v>9</v>
      </c>
      <c r="N8" s="72" t="s">
        <v>8</v>
      </c>
      <c r="O8" s="85" t="s">
        <v>30</v>
      </c>
      <c r="P8" s="43"/>
      <c r="Q8" s="92" t="s">
        <v>31</v>
      </c>
      <c r="R8" s="93"/>
      <c r="S8" s="60" t="s">
        <v>18</v>
      </c>
    </row>
    <row r="9" spans="1:20" ht="87" customHeight="1">
      <c r="B9" s="65"/>
      <c r="C9" s="69"/>
      <c r="D9" s="70"/>
      <c r="E9" s="70"/>
      <c r="F9" s="70"/>
      <c r="G9" s="70"/>
      <c r="H9" s="70"/>
      <c r="I9" s="70"/>
      <c r="J9" s="71"/>
      <c r="K9" s="73"/>
      <c r="L9" s="73"/>
      <c r="M9" s="74"/>
      <c r="N9" s="74"/>
      <c r="O9" s="86"/>
      <c r="P9" s="38"/>
      <c r="Q9" s="55" t="s">
        <v>17</v>
      </c>
      <c r="R9" s="56" t="s">
        <v>33</v>
      </c>
      <c r="S9" s="60"/>
    </row>
    <row r="10" spans="1:20" s="7" customFormat="1" ht="25.15" customHeight="1">
      <c r="A10" s="40" t="str">
        <f>IF(TYPE(VLOOKUP($B$1,#REF!,$A$7,FALSE))&lt;&gt;16,VLOOKUP($B$1,#REF!,$A$7+A7,FALSE),"")</f>
        <v/>
      </c>
      <c r="B10" s="100">
        <v>1</v>
      </c>
      <c r="C10" s="103"/>
      <c r="D10" s="79" t="s">
        <v>36</v>
      </c>
      <c r="E10" s="94" t="s">
        <v>37</v>
      </c>
      <c r="F10" s="79">
        <v>1</v>
      </c>
      <c r="G10" s="94" t="s">
        <v>37</v>
      </c>
      <c r="H10" s="79">
        <v>1</v>
      </c>
      <c r="I10" s="94" t="str">
        <f>IF(C10="","","-")</f>
        <v/>
      </c>
      <c r="J10" s="79"/>
      <c r="K10" s="97" t="s">
        <v>38</v>
      </c>
      <c r="L10" s="82" t="s">
        <v>52</v>
      </c>
      <c r="M10" s="89" t="s">
        <v>48</v>
      </c>
      <c r="N10" s="89" t="s">
        <v>48</v>
      </c>
      <c r="O10" s="76">
        <f>IF(D10="","",IF(C10="◆",0.5,IF(D10="A",0.5,IF(D10="B",0.5,0.6666667))))</f>
        <v>0.5</v>
      </c>
      <c r="P10" s="27" t="s">
        <v>7</v>
      </c>
      <c r="Q10" s="19">
        <v>0</v>
      </c>
      <c r="R10" s="19">
        <f>IF(Q10="","",IF(C10=0,ROUNDDOWN(O10*Q10,),ROUNDDOWN(#REF!*0.5,)))</f>
        <v>0</v>
      </c>
      <c r="S10" s="24"/>
      <c r="T10" s="42" t="e">
        <f>IF(TYPE(VLOOKUP($A$10,#REF!,T7,FALSE))&lt;&gt;16,VLOOKUP($A$10,#REF!,T7,FALSE),"")+1</f>
        <v>#VALUE!</v>
      </c>
    </row>
    <row r="11" spans="1:20" s="7" customFormat="1" ht="25.15" customHeight="1">
      <c r="A11" s="47" t="str">
        <f>IF(A10="","",A10+1)</f>
        <v/>
      </c>
      <c r="B11" s="101"/>
      <c r="C11" s="104"/>
      <c r="D11" s="80"/>
      <c r="E11" s="95"/>
      <c r="F11" s="80"/>
      <c r="G11" s="95"/>
      <c r="H11" s="80"/>
      <c r="I11" s="95"/>
      <c r="J11" s="80"/>
      <c r="K11" s="98"/>
      <c r="L11" s="87"/>
      <c r="M11" s="90"/>
      <c r="N11" s="90"/>
      <c r="O11" s="77"/>
      <c r="P11" s="48" t="s">
        <v>6</v>
      </c>
      <c r="Q11" s="16">
        <v>78561</v>
      </c>
      <c r="R11" s="16">
        <f>IF(Q11="","",IF(C10=0,ROUNDDOWN(O10*Q11,),ROUNDDOWN(#REF!*0.5,)))</f>
        <v>39280</v>
      </c>
      <c r="S11" s="22"/>
      <c r="T11" s="42" t="e">
        <f>IF(TYPE(VLOOKUP($A$11,#REF!,T7,FALSE))&lt;&gt;16,VLOOKUP($A$11,#REF!,T7,FALSE),"")+1</f>
        <v>#VALUE!</v>
      </c>
    </row>
    <row r="12" spans="1:20" s="7" customFormat="1" ht="25.15" customHeight="1">
      <c r="A12" s="47" t="str">
        <f>IF(A11="","",A11+1)</f>
        <v/>
      </c>
      <c r="B12" s="102"/>
      <c r="C12" s="105"/>
      <c r="D12" s="81"/>
      <c r="E12" s="96"/>
      <c r="F12" s="81"/>
      <c r="G12" s="96"/>
      <c r="H12" s="81"/>
      <c r="I12" s="96"/>
      <c r="J12" s="81"/>
      <c r="K12" s="99"/>
      <c r="L12" s="88"/>
      <c r="M12" s="91"/>
      <c r="N12" s="91"/>
      <c r="O12" s="78"/>
      <c r="P12" s="49" t="s">
        <v>5</v>
      </c>
      <c r="Q12" s="57">
        <f>SUBTOTAL(9,Q10:Q11)</f>
        <v>78561</v>
      </c>
      <c r="R12" s="12">
        <f>IF(Q12="","",IF(C10=0,ROUNDDOWN(O10*Q12,),ROUNDDOWN(#REF!*0.8,)))</f>
        <v>39280</v>
      </c>
      <c r="S12" s="21"/>
      <c r="T12" s="42" t="e">
        <f>IF(TYPE(VLOOKUP($A$12,#REF!,T7,FALSE))&lt;&gt;16,VLOOKUP($A$12,#REF!,T7,FALSE),"")+1</f>
        <v>#VALUE!</v>
      </c>
    </row>
    <row r="13" spans="1:20" s="7" customFormat="1" ht="25.15" customHeight="1">
      <c r="A13" s="47" t="str">
        <f ca="1">IF(TYPE(VLOOKUP($B$1,INDIRECT("'１－２'!$A"&amp;T12&amp;":$AT$400"),1,FALSE))&lt;&gt;16,VLOOKUP($B$1,INDIRECT("'１－２'!$A"&amp;T12&amp;":$AT$400"),2,FALSE),"")</f>
        <v/>
      </c>
      <c r="B13" s="100">
        <v>2</v>
      </c>
      <c r="C13" s="103"/>
      <c r="D13" s="79" t="s">
        <v>36</v>
      </c>
      <c r="E13" s="94" t="s">
        <v>37</v>
      </c>
      <c r="F13" s="79">
        <v>1</v>
      </c>
      <c r="G13" s="94" t="s">
        <v>37</v>
      </c>
      <c r="H13" s="79">
        <v>2</v>
      </c>
      <c r="I13" s="94" t="str">
        <f>IF(C13="","","-")</f>
        <v/>
      </c>
      <c r="J13" s="79"/>
      <c r="K13" s="82" t="s">
        <v>39</v>
      </c>
      <c r="L13" s="82" t="s">
        <v>44</v>
      </c>
      <c r="M13" s="89" t="s">
        <v>48</v>
      </c>
      <c r="N13" s="89" t="s">
        <v>48</v>
      </c>
      <c r="O13" s="76">
        <f>IF(D13="","",IF(C13="◆",0.5,IF(D13="A",0.5,IF(D13="B",0.5,0.6666667))))</f>
        <v>0.5</v>
      </c>
      <c r="P13" s="27" t="s">
        <v>7</v>
      </c>
      <c r="Q13" s="19">
        <v>0</v>
      </c>
      <c r="R13" s="19">
        <f>IF(Q13="","",IF(C13=0,ROUNDDOWN(O13*Q13,),ROUNDDOWN(#REF!*0.5,)))</f>
        <v>0</v>
      </c>
      <c r="S13" s="24"/>
      <c r="T13" s="42" t="e">
        <f ca="1">IF(TYPE(VLOOKUP($A$13,#REF!,T7,FALSE))&lt;&gt;16,VLOOKUP($A$13,#REF!,T7,FALSE),"")+1</f>
        <v>#VALUE!</v>
      </c>
    </row>
    <row r="14" spans="1:20" s="7" customFormat="1" ht="25.15" customHeight="1">
      <c r="A14" s="47" t="str">
        <f ca="1">IF(A13="","",A13+1)</f>
        <v/>
      </c>
      <c r="B14" s="108"/>
      <c r="C14" s="104"/>
      <c r="D14" s="80"/>
      <c r="E14" s="95"/>
      <c r="F14" s="80"/>
      <c r="G14" s="95"/>
      <c r="H14" s="80"/>
      <c r="I14" s="95"/>
      <c r="J14" s="80"/>
      <c r="K14" s="83"/>
      <c r="L14" s="83"/>
      <c r="M14" s="106"/>
      <c r="N14" s="90"/>
      <c r="O14" s="77"/>
      <c r="P14" s="48" t="s">
        <v>6</v>
      </c>
      <c r="Q14" s="23">
        <v>3276</v>
      </c>
      <c r="R14" s="16">
        <f>IF(Q14="","",IF(C13=0,ROUNDDOWN(O13*Q14,),ROUNDDOWN(#REF!*0.5,)))</f>
        <v>1638</v>
      </c>
      <c r="S14" s="22"/>
      <c r="T14" s="42" t="e">
        <f ca="1">IF(TYPE(VLOOKUP(A14,#REF!,$T$7,FALSE))&lt;&gt;16,VLOOKUP(A14,#REF!,$T$7,FALSE),"")+1</f>
        <v>#VALUE!</v>
      </c>
    </row>
    <row r="15" spans="1:20" s="7" customFormat="1" ht="25.15" customHeight="1">
      <c r="A15" s="47" t="str">
        <f ca="1">IF(A14="","",A14+1)</f>
        <v/>
      </c>
      <c r="B15" s="109"/>
      <c r="C15" s="105"/>
      <c r="D15" s="81"/>
      <c r="E15" s="96"/>
      <c r="F15" s="81"/>
      <c r="G15" s="96"/>
      <c r="H15" s="81"/>
      <c r="I15" s="96"/>
      <c r="J15" s="81"/>
      <c r="K15" s="84"/>
      <c r="L15" s="84"/>
      <c r="M15" s="107"/>
      <c r="N15" s="91"/>
      <c r="O15" s="78"/>
      <c r="P15" s="49" t="s">
        <v>5</v>
      </c>
      <c r="Q15" s="12">
        <f>SUBTOTAL(9,Q13:Q14)</f>
        <v>3276</v>
      </c>
      <c r="R15" s="12">
        <f>IF(Q15="","",IF(C13=0,ROUNDDOWN(O13*Q15,),ROUNDDOWN(#REF!*0.8,)))</f>
        <v>1638</v>
      </c>
      <c r="S15" s="21"/>
      <c r="T15" s="42" t="e">
        <f ca="1">IF(TYPE(VLOOKUP(A15,#REF!,$T$7,FALSE))&lt;&gt;16,VLOOKUP(A15,#REF!,$T$7,FALSE),"")+1</f>
        <v>#VALUE!</v>
      </c>
    </row>
    <row r="16" spans="1:20" s="7" customFormat="1" ht="25.15" customHeight="1">
      <c r="A16" s="47" t="str">
        <f ca="1">IF(TYPE(VLOOKUP($B$1,INDIRECT("'１－２'!$A"&amp;T15&amp;":$AT$400"),1,FALSE))&lt;&gt;16,VLOOKUP($B$1,INDIRECT("'１－２'!$A"&amp;T15&amp;":$AT$400"),2,FALSE),"")</f>
        <v/>
      </c>
      <c r="B16" s="100">
        <v>3</v>
      </c>
      <c r="C16" s="103"/>
      <c r="D16" s="79" t="s">
        <v>40</v>
      </c>
      <c r="E16" s="94" t="s">
        <v>37</v>
      </c>
      <c r="F16" s="79">
        <v>1</v>
      </c>
      <c r="G16" s="94" t="s">
        <v>37</v>
      </c>
      <c r="H16" s="79">
        <v>3</v>
      </c>
      <c r="I16" s="94" t="str">
        <f>IF(C16="","","-")</f>
        <v/>
      </c>
      <c r="J16" s="79"/>
      <c r="K16" s="82" t="s">
        <v>41</v>
      </c>
      <c r="L16" s="82" t="s">
        <v>45</v>
      </c>
      <c r="M16" s="89" t="s">
        <v>48</v>
      </c>
      <c r="N16" s="89" t="s">
        <v>48</v>
      </c>
      <c r="O16" s="76">
        <f>IF(D16="","",IF(C16="◆",0.5,IF(D16="A",0.5,IF(D16="B",0.5,0.6666667))))</f>
        <v>0.5</v>
      </c>
      <c r="P16" s="27" t="s">
        <v>7</v>
      </c>
      <c r="Q16" s="19">
        <v>0</v>
      </c>
      <c r="R16" s="19">
        <f>IF(Q16="","",IF(C16=0,ROUNDDOWN(O16*Q16,),ROUNDDOWN(#REF!*0.5,)))</f>
        <v>0</v>
      </c>
      <c r="S16" s="24"/>
      <c r="T16" s="42" t="e">
        <f ca="1">IF(TYPE(VLOOKUP(A16,#REF!,$T$7,FALSE))&lt;&gt;16,VLOOKUP(A16,#REF!,$T$7,FALSE),"")+1</f>
        <v>#VALUE!</v>
      </c>
    </row>
    <row r="17" spans="1:20" s="7" customFormat="1" ht="25.15" customHeight="1">
      <c r="A17" s="47" t="str">
        <f ca="1">IF(A16="","",A16+1)</f>
        <v/>
      </c>
      <c r="B17" s="108"/>
      <c r="C17" s="104"/>
      <c r="D17" s="80"/>
      <c r="E17" s="95"/>
      <c r="F17" s="80"/>
      <c r="G17" s="95"/>
      <c r="H17" s="80"/>
      <c r="I17" s="95"/>
      <c r="J17" s="80"/>
      <c r="K17" s="83"/>
      <c r="L17" s="83"/>
      <c r="M17" s="106"/>
      <c r="N17" s="90"/>
      <c r="O17" s="77"/>
      <c r="P17" s="48" t="s">
        <v>6</v>
      </c>
      <c r="Q17" s="23">
        <v>13608</v>
      </c>
      <c r="R17" s="16">
        <f>IF(Q17="","",IF(C16=0,ROUNDDOWN(O16*Q17,),ROUNDDOWN(#REF!*0.5,)))</f>
        <v>6804</v>
      </c>
      <c r="S17" s="22"/>
      <c r="T17" s="42" t="e">
        <f ca="1">IF(TYPE(VLOOKUP(A17,#REF!,$T$7,FALSE))&lt;&gt;16,VLOOKUP(A17,#REF!,$T$7,FALSE),"")+1</f>
        <v>#VALUE!</v>
      </c>
    </row>
    <row r="18" spans="1:20" s="7" customFormat="1" ht="25.15" customHeight="1">
      <c r="A18" s="47" t="str">
        <f ca="1">IF(A17="","",A17+1)</f>
        <v/>
      </c>
      <c r="B18" s="109"/>
      <c r="C18" s="105"/>
      <c r="D18" s="81"/>
      <c r="E18" s="96"/>
      <c r="F18" s="81"/>
      <c r="G18" s="96"/>
      <c r="H18" s="81"/>
      <c r="I18" s="96"/>
      <c r="J18" s="81"/>
      <c r="K18" s="84"/>
      <c r="L18" s="84"/>
      <c r="M18" s="107"/>
      <c r="N18" s="91"/>
      <c r="O18" s="78"/>
      <c r="P18" s="49" t="s">
        <v>5</v>
      </c>
      <c r="Q18" s="12">
        <f>SUBTOTAL(9,Q16:Q17)</f>
        <v>13608</v>
      </c>
      <c r="R18" s="12">
        <f>IF(Q18="","",IF(C16=0,ROUNDDOWN(O16*Q18,),ROUNDDOWN(#REF!*0.8,)))</f>
        <v>6804</v>
      </c>
      <c r="S18" s="21"/>
      <c r="T18" s="42" t="e">
        <f ca="1">IF(TYPE(VLOOKUP(A18,#REF!,$T$7,FALSE))&lt;&gt;16,VLOOKUP(A18,#REF!,$T$7,FALSE),"")+1</f>
        <v>#VALUE!</v>
      </c>
    </row>
    <row r="19" spans="1:20" s="7" customFormat="1" ht="25.15" customHeight="1">
      <c r="A19" s="47" t="str">
        <f ca="1">IF(TYPE(VLOOKUP($B$1,INDIRECT("'１－２'!$A"&amp;T18&amp;":$AT$400"),1,FALSE))&lt;&gt;16,VLOOKUP($B$1,INDIRECT("'１－２'!$A"&amp;T18&amp;":$AT$400"),2,FALSE),"")</f>
        <v/>
      </c>
      <c r="B19" s="100">
        <v>4</v>
      </c>
      <c r="C19" s="103"/>
      <c r="D19" s="79" t="s">
        <v>40</v>
      </c>
      <c r="E19" s="94" t="s">
        <v>37</v>
      </c>
      <c r="F19" s="79">
        <v>1</v>
      </c>
      <c r="G19" s="94" t="s">
        <v>37</v>
      </c>
      <c r="H19" s="79">
        <v>4</v>
      </c>
      <c r="I19" s="94" t="str">
        <f>IF(C19="","","-")</f>
        <v/>
      </c>
      <c r="J19" s="79"/>
      <c r="K19" s="82" t="s">
        <v>42</v>
      </c>
      <c r="L19" s="82" t="s">
        <v>51</v>
      </c>
      <c r="M19" s="89" t="s">
        <v>48</v>
      </c>
      <c r="N19" s="89" t="s">
        <v>48</v>
      </c>
      <c r="O19" s="76">
        <f>IF(D19="","",IF(C19="◆",0.5,IF(D19="A",0.5,IF(D19="B",0.5,0.6666667))))</f>
        <v>0.5</v>
      </c>
      <c r="P19" s="27" t="s">
        <v>7</v>
      </c>
      <c r="Q19" s="19">
        <v>0</v>
      </c>
      <c r="R19" s="19">
        <f>IF(Q19="","",IF(C19=0,ROUNDDOWN(O19*Q19,),ROUNDDOWN(#REF!*0.5,)))</f>
        <v>0</v>
      </c>
      <c r="S19" s="24"/>
      <c r="T19" s="42" t="e">
        <f ca="1">IF(TYPE(VLOOKUP(A19,#REF!,$T$7,FALSE))&lt;&gt;16,VLOOKUP(A19,#REF!,$T$7,FALSE),"")+1</f>
        <v>#VALUE!</v>
      </c>
    </row>
    <row r="20" spans="1:20" s="7" customFormat="1" ht="25.15" customHeight="1">
      <c r="A20" s="47" t="str">
        <f ca="1">IF(A19="","",A19+1)</f>
        <v/>
      </c>
      <c r="B20" s="108"/>
      <c r="C20" s="104"/>
      <c r="D20" s="80"/>
      <c r="E20" s="95"/>
      <c r="F20" s="80"/>
      <c r="G20" s="95"/>
      <c r="H20" s="80"/>
      <c r="I20" s="95"/>
      <c r="J20" s="80"/>
      <c r="K20" s="83"/>
      <c r="L20" s="83"/>
      <c r="M20" s="106"/>
      <c r="N20" s="90"/>
      <c r="O20" s="77"/>
      <c r="P20" s="48" t="s">
        <v>6</v>
      </c>
      <c r="Q20" s="23">
        <v>17766</v>
      </c>
      <c r="R20" s="16">
        <f>IF(Q20="","",IF(C19=0,ROUNDDOWN(O19*Q20,),ROUNDDOWN(#REF!*0.5,)))</f>
        <v>8883</v>
      </c>
      <c r="S20" s="22"/>
      <c r="T20" s="42" t="e">
        <f ca="1">IF(TYPE(VLOOKUP(A20,#REF!,$T$7,FALSE))&lt;&gt;16,VLOOKUP(A20,#REF!,$T$7,FALSE),"")+1</f>
        <v>#VALUE!</v>
      </c>
    </row>
    <row r="21" spans="1:20" s="7" customFormat="1" ht="25.15" customHeight="1">
      <c r="A21" s="47" t="str">
        <f ca="1">IF(A20="","",A20+1)</f>
        <v/>
      </c>
      <c r="B21" s="109"/>
      <c r="C21" s="105"/>
      <c r="D21" s="81"/>
      <c r="E21" s="96"/>
      <c r="F21" s="81"/>
      <c r="G21" s="96"/>
      <c r="H21" s="81"/>
      <c r="I21" s="96"/>
      <c r="J21" s="81"/>
      <c r="K21" s="84"/>
      <c r="L21" s="84"/>
      <c r="M21" s="107"/>
      <c r="N21" s="91"/>
      <c r="O21" s="78"/>
      <c r="P21" s="49" t="s">
        <v>5</v>
      </c>
      <c r="Q21" s="12">
        <f>SUBTOTAL(9,Q19:Q20)</f>
        <v>17766</v>
      </c>
      <c r="R21" s="12">
        <f>IF(Q21="","",IF(C19=0,ROUNDDOWN(O19*Q21,),ROUNDDOWN(#REF!*0.8,)))</f>
        <v>8883</v>
      </c>
      <c r="S21" s="21"/>
      <c r="T21" s="42" t="e">
        <f ca="1">IF(TYPE(VLOOKUP(A21,#REF!,$T$7,FALSE))&lt;&gt;16,VLOOKUP(A21,#REF!,$T$7,FALSE),"")+1</f>
        <v>#VALUE!</v>
      </c>
    </row>
    <row r="22" spans="1:20" s="7" customFormat="1" ht="25.15" customHeight="1">
      <c r="A22" s="47" t="str">
        <f ca="1">IF(TYPE(VLOOKUP($B$1,INDIRECT("'１－２'!$A"&amp;T21&amp;":$AT$400"),1,FALSE))&lt;&gt;16,VLOOKUP($B$1,INDIRECT("'１－２'!$A"&amp;T21&amp;":$AT$400"),2,FALSE),"")</f>
        <v/>
      </c>
      <c r="B22" s="100"/>
      <c r="C22" s="103"/>
      <c r="D22" s="79"/>
      <c r="E22" s="94"/>
      <c r="F22" s="79"/>
      <c r="G22" s="94"/>
      <c r="H22" s="79"/>
      <c r="I22" s="94"/>
      <c r="J22" s="79"/>
      <c r="K22" s="82"/>
      <c r="L22" s="82"/>
      <c r="M22" s="89"/>
      <c r="N22" s="89"/>
      <c r="O22" s="76" t="str">
        <f>IF(D22="","",IF(C22="◆",0.5,IF(D22="A",0.5,IF(D22="B",0.5,0.6666667))))</f>
        <v/>
      </c>
      <c r="P22" s="27" t="s">
        <v>7</v>
      </c>
      <c r="Q22" s="19"/>
      <c r="R22" s="19" t="str">
        <f>IF(Q22="","",IF(C22=0,ROUNDDOWN(O22*Q22,),ROUNDDOWN(#REF!*0.5,)))</f>
        <v/>
      </c>
      <c r="S22" s="24"/>
      <c r="T22" s="42" t="e">
        <f ca="1">IF(TYPE(VLOOKUP(A22,#REF!,$T$7,FALSE))&lt;&gt;16,VLOOKUP(A22,#REF!,$T$7,FALSE),"")+1</f>
        <v>#VALUE!</v>
      </c>
    </row>
    <row r="23" spans="1:20" s="7" customFormat="1" ht="25.15" customHeight="1">
      <c r="A23" s="47" t="str">
        <f ca="1">IF(A22="","",A22+1)</f>
        <v/>
      </c>
      <c r="B23" s="108"/>
      <c r="C23" s="104"/>
      <c r="D23" s="80"/>
      <c r="E23" s="95"/>
      <c r="F23" s="80"/>
      <c r="G23" s="95"/>
      <c r="H23" s="80"/>
      <c r="I23" s="95"/>
      <c r="J23" s="80"/>
      <c r="K23" s="83"/>
      <c r="L23" s="83"/>
      <c r="M23" s="106"/>
      <c r="N23" s="90"/>
      <c r="O23" s="77"/>
      <c r="P23" s="48" t="s">
        <v>6</v>
      </c>
      <c r="Q23" s="23"/>
      <c r="R23" s="16" t="str">
        <f>IF(Q23="","",IF(C22=0,ROUNDDOWN(O22*Q23,),ROUNDDOWN(#REF!*0.5,)))</f>
        <v/>
      </c>
      <c r="S23" s="22"/>
      <c r="T23" s="42" t="e">
        <f ca="1">IF(TYPE(VLOOKUP(A23,#REF!,$T$7,FALSE))&lt;&gt;16,VLOOKUP(A23,#REF!,$T$7,FALSE),"")+1</f>
        <v>#VALUE!</v>
      </c>
    </row>
    <row r="24" spans="1:20" s="7" customFormat="1" ht="25.15" customHeight="1">
      <c r="A24" s="47" t="str">
        <f ca="1">IF(A23="","",A23+1)</f>
        <v/>
      </c>
      <c r="B24" s="109"/>
      <c r="C24" s="105"/>
      <c r="D24" s="81"/>
      <c r="E24" s="96"/>
      <c r="F24" s="81"/>
      <c r="G24" s="96"/>
      <c r="H24" s="81"/>
      <c r="I24" s="96"/>
      <c r="J24" s="81"/>
      <c r="K24" s="84"/>
      <c r="L24" s="84"/>
      <c r="M24" s="107"/>
      <c r="N24" s="91"/>
      <c r="O24" s="78"/>
      <c r="P24" s="49" t="s">
        <v>5</v>
      </c>
      <c r="Q24" s="12"/>
      <c r="R24" s="12" t="str">
        <f>IF(Q24="","",IF(C22=0,ROUNDDOWN(O22*Q24,),ROUNDDOWN(#REF!*0.8,)))</f>
        <v/>
      </c>
      <c r="S24" s="21"/>
      <c r="T24" s="42" t="e">
        <f ca="1">IF(TYPE(VLOOKUP(A24,#REF!,$T$7,FALSE))&lt;&gt;16,VLOOKUP(A24,#REF!,$T$7,FALSE),"")+1</f>
        <v>#VALUE!</v>
      </c>
    </row>
    <row r="25" spans="1:20" s="7" customFormat="1" ht="25.15" customHeight="1">
      <c r="A25" s="47" t="str">
        <f ca="1">IF(TYPE(VLOOKUP($B$1,INDIRECT("'１－２'!$A"&amp;T24&amp;":$AT$400"),1,FALSE))&lt;&gt;16,VLOOKUP($B$1,INDIRECT("'１－２'!$A"&amp;T24&amp;":$AT$400"),2,FALSE),"")</f>
        <v/>
      </c>
      <c r="B25" s="100"/>
      <c r="C25" s="103"/>
      <c r="D25" s="79"/>
      <c r="E25" s="94"/>
      <c r="F25" s="79"/>
      <c r="G25" s="94"/>
      <c r="H25" s="79"/>
      <c r="I25" s="94"/>
      <c r="J25" s="79"/>
      <c r="K25" s="82"/>
      <c r="L25" s="82"/>
      <c r="M25" s="89"/>
      <c r="N25" s="89"/>
      <c r="O25" s="76" t="str">
        <f>IF(D25="","",IF(C25="◆",0.5,IF(D25="A",0.5,IF(D25="B",0.5,0.6666667))))</f>
        <v/>
      </c>
      <c r="P25" s="26" t="s">
        <v>7</v>
      </c>
      <c r="Q25" s="25"/>
      <c r="R25" s="19" t="str">
        <f>IF(Q25="","",IF(C25=0,ROUNDDOWN(O25*Q25,),ROUNDDOWN(#REF!*0.5,)))</f>
        <v/>
      </c>
      <c r="S25" s="24"/>
      <c r="T25" s="42" t="e">
        <f ca="1">IF(TYPE(VLOOKUP(A25,#REF!,$T$7,FALSE))&lt;&gt;16,VLOOKUP(A25,#REF!,$T$7,FALSE),"")+1</f>
        <v>#VALUE!</v>
      </c>
    </row>
    <row r="26" spans="1:20" s="7" customFormat="1" ht="25.15" customHeight="1">
      <c r="A26" s="47" t="str">
        <f ca="1">IF(A25="","",A25+1)</f>
        <v/>
      </c>
      <c r="B26" s="108"/>
      <c r="C26" s="104"/>
      <c r="D26" s="80"/>
      <c r="E26" s="95"/>
      <c r="F26" s="80"/>
      <c r="G26" s="95"/>
      <c r="H26" s="80"/>
      <c r="I26" s="95"/>
      <c r="J26" s="80"/>
      <c r="K26" s="83"/>
      <c r="L26" s="83"/>
      <c r="M26" s="106"/>
      <c r="N26" s="90"/>
      <c r="O26" s="77"/>
      <c r="P26" s="48" t="s">
        <v>6</v>
      </c>
      <c r="Q26" s="23"/>
      <c r="R26" s="16" t="str">
        <f>IF(Q26="","",IF(C25=0,ROUNDDOWN(O25*Q26,),ROUNDDOWN(#REF!*0.5,)))</f>
        <v/>
      </c>
      <c r="S26" s="22"/>
      <c r="T26" s="42" t="e">
        <f ca="1">IF(TYPE(VLOOKUP(A26,#REF!,$T$7,FALSE))&lt;&gt;16,VLOOKUP(A26,#REF!,$T$7,FALSE),"")+1</f>
        <v>#VALUE!</v>
      </c>
    </row>
    <row r="27" spans="1:20" s="7" customFormat="1" ht="25.15" customHeight="1">
      <c r="A27" s="47" t="str">
        <f ca="1">IF(A26="","",A26+1)</f>
        <v/>
      </c>
      <c r="B27" s="109"/>
      <c r="C27" s="105"/>
      <c r="D27" s="81"/>
      <c r="E27" s="96"/>
      <c r="F27" s="81"/>
      <c r="G27" s="96"/>
      <c r="H27" s="81"/>
      <c r="I27" s="96"/>
      <c r="J27" s="81"/>
      <c r="K27" s="84"/>
      <c r="L27" s="84"/>
      <c r="M27" s="107"/>
      <c r="N27" s="91"/>
      <c r="O27" s="78"/>
      <c r="P27" s="49" t="s">
        <v>5</v>
      </c>
      <c r="Q27" s="12"/>
      <c r="R27" s="12" t="str">
        <f>IF(Q27="","",IF(C25=0,ROUNDDOWN(O25*Q27,),ROUNDDOWN(#REF!*0.8,)))</f>
        <v/>
      </c>
      <c r="S27" s="21"/>
      <c r="T27" s="42" t="e">
        <f ca="1">IF(TYPE(VLOOKUP(A27,#REF!,$T$7,FALSE))&lt;&gt;16,VLOOKUP(A27,#REF!,$T$7,FALSE),"")+1</f>
        <v>#VALUE!</v>
      </c>
    </row>
    <row r="28" spans="1:20" s="7" customFormat="1" ht="25.15" customHeight="1">
      <c r="A28" s="47" t="str">
        <f ca="1">IF(TYPE(VLOOKUP($B$1,INDIRECT("'１－２'!$A"&amp;T27&amp;":$AT$400"),1,FALSE))&lt;&gt;16,VLOOKUP($B$1,INDIRECT("'１－２'!$A"&amp;T27&amp;":$AT$400"),2,FALSE),"")</f>
        <v/>
      </c>
      <c r="B28" s="100"/>
      <c r="C28" s="103"/>
      <c r="D28" s="79"/>
      <c r="E28" s="94"/>
      <c r="F28" s="79"/>
      <c r="G28" s="94"/>
      <c r="H28" s="79"/>
      <c r="I28" s="94"/>
      <c r="J28" s="79"/>
      <c r="K28" s="82"/>
      <c r="L28" s="82"/>
      <c r="M28" s="89"/>
      <c r="N28" s="89"/>
      <c r="O28" s="76" t="str">
        <f>IF(D28="","",IF(C28="◆",0.5,IF(D28="A",0.5,IF(D28="B",0.5,0.6666667))))</f>
        <v/>
      </c>
      <c r="P28" s="26" t="s">
        <v>7</v>
      </c>
      <c r="Q28" s="25"/>
      <c r="R28" s="19" t="str">
        <f>IF(Q28="","",IF(C28=0,ROUNDDOWN(O28*Q28,),ROUNDDOWN(#REF!*0.5,)))</f>
        <v/>
      </c>
      <c r="S28" s="24"/>
      <c r="T28" s="42" t="e">
        <f ca="1">IF(TYPE(VLOOKUP(A28,#REF!,$T$7,FALSE))&lt;&gt;16,VLOOKUP(A28,#REF!,$T$7,FALSE),"")+1</f>
        <v>#VALUE!</v>
      </c>
    </row>
    <row r="29" spans="1:20" s="7" customFormat="1" ht="25.15" customHeight="1">
      <c r="A29" s="47" t="str">
        <f ca="1">IF(A28="","",A28+1)</f>
        <v/>
      </c>
      <c r="B29" s="108"/>
      <c r="C29" s="104"/>
      <c r="D29" s="80"/>
      <c r="E29" s="95"/>
      <c r="F29" s="80"/>
      <c r="G29" s="95"/>
      <c r="H29" s="80"/>
      <c r="I29" s="95"/>
      <c r="J29" s="80"/>
      <c r="K29" s="83"/>
      <c r="L29" s="83"/>
      <c r="M29" s="106"/>
      <c r="N29" s="106"/>
      <c r="O29" s="77"/>
      <c r="P29" s="48" t="s">
        <v>6</v>
      </c>
      <c r="Q29" s="23"/>
      <c r="R29" s="16" t="str">
        <f>IF(Q29="","",IF(C28=0,ROUNDDOWN(O28*Q29,),ROUNDDOWN(#REF!*0.5,)))</f>
        <v/>
      </c>
      <c r="S29" s="22"/>
      <c r="T29" s="42" t="e">
        <f ca="1">IF(TYPE(VLOOKUP(A29,#REF!,$T$7,FALSE))&lt;&gt;16,VLOOKUP(A29,#REF!,$T$7,FALSE),"")+1</f>
        <v>#VALUE!</v>
      </c>
    </row>
    <row r="30" spans="1:20" s="7" customFormat="1" ht="25.15" customHeight="1">
      <c r="A30" s="47" t="str">
        <f ca="1">IF(A29="","",A29+1)</f>
        <v/>
      </c>
      <c r="B30" s="109"/>
      <c r="C30" s="105"/>
      <c r="D30" s="81"/>
      <c r="E30" s="96"/>
      <c r="F30" s="81"/>
      <c r="G30" s="96"/>
      <c r="H30" s="81"/>
      <c r="I30" s="96"/>
      <c r="J30" s="81"/>
      <c r="K30" s="84"/>
      <c r="L30" s="84"/>
      <c r="M30" s="107"/>
      <c r="N30" s="107"/>
      <c r="O30" s="78"/>
      <c r="P30" s="49" t="s">
        <v>5</v>
      </c>
      <c r="Q30" s="12"/>
      <c r="R30" s="12" t="str">
        <f>IF(Q30="","",IF(C28=0,ROUNDDOWN(O28*Q30,),ROUNDDOWN(#REF!*0.8,)))</f>
        <v/>
      </c>
      <c r="S30" s="21"/>
      <c r="T30" s="42" t="e">
        <f ca="1">IF(TYPE(VLOOKUP(A30,#REF!,$T$7,FALSE))&lt;&gt;16,VLOOKUP(A30,#REF!,$T$7,FALSE),"")+1</f>
        <v>#VALUE!</v>
      </c>
    </row>
    <row r="31" spans="1:20" s="7" customFormat="1" ht="25.15" hidden="1" customHeight="1">
      <c r="A31" s="47" t="str">
        <f ca="1">IF(TYPE(VLOOKUP($B$1,INDIRECT("'１－２'!$A"&amp;T30&amp;":$AT$400"),1,FALSE))&lt;&gt;16,VLOOKUP($B$1,INDIRECT("'１－２'!$A"&amp;T30&amp;":$AT$400"),2,FALSE),"")</f>
        <v/>
      </c>
      <c r="B31" s="100" t="str">
        <f ca="1">IF(TYPE(VLOOKUP(A31,#REF!,$B$7,FALSE))&lt;&gt;16,VLOOKUP(A31,#REF!,$B$7,FALSE),"")</f>
        <v/>
      </c>
      <c r="C31" s="116" t="str">
        <f ca="1">IF(TYPE(VLOOKUP(A31,#REF!,$C$7,FALSE))&lt;&gt;16,VLOOKUP(A31,#REF!,$C$7,FALSE),"")</f>
        <v/>
      </c>
      <c r="D31" s="119" t="str">
        <f ca="1">IF(TYPE(VLOOKUP(A31,#REF!,$D$7,FALSE))&lt;&gt;16,VLOOKUP(A31,#REF!,$D$7,FALSE),"")</f>
        <v/>
      </c>
      <c r="E31" s="119" t="str">
        <f ca="1">IF(TYPE(VLOOKUP(A31,#REF!,$E$7,FALSE))&lt;&gt;16,VLOOKUP(A31,#REF!,$E$7,FALSE),"")</f>
        <v/>
      </c>
      <c r="F31" s="119" t="str">
        <f ca="1">IF(TYPE(VLOOKUP(A31,#REF!,$F$7,FALSE))&lt;&gt;16,VLOOKUP(A31,#REF!,$F$7,FALSE),"")</f>
        <v/>
      </c>
      <c r="G31" s="119" t="str">
        <f ca="1">IF(TYPE(VLOOKUP(A31,#REF!,$G$7,FALSE))&lt;&gt;16,VLOOKUP(A31,#REF!,$G$7,FALSE),"")</f>
        <v/>
      </c>
      <c r="H31" s="119" t="str">
        <f ca="1">IF(TYPE(VLOOKUP(A31,#REF!,$H$7,FALSE))&lt;&gt;16,VLOOKUP(A31,#REF!,$H$7,FALSE),"")</f>
        <v/>
      </c>
      <c r="I31" s="119" t="str">
        <f ca="1">IF(TYPE(VLOOKUP(A31,#REF!,$I$7,FALSE))&lt;&gt;16,VLOOKUP(A31,#REF!,$I$7,FALSE),"")</f>
        <v/>
      </c>
      <c r="J31" s="122" t="str">
        <f ca="1">IF(TYPE(VLOOKUP(A31,#REF!,$J$7,FALSE))&lt;&gt;16,VLOOKUP(A31,#REF!,$J$7,FALSE),"")</f>
        <v/>
      </c>
      <c r="K31" s="110" t="str">
        <f ca="1">IF(TYPE(VLOOKUP(A31,#REF!,$K$7,FALSE))&lt;&gt;16,VLOOKUP(A31,#REF!,$K$7,FALSE),"")</f>
        <v/>
      </c>
      <c r="L31" s="113" t="str">
        <f ca="1">IF(TYPE(VLOOKUP(A31,#REF!,$L$7,FALSE))&lt;&gt;16,VLOOKUP(A31,#REF!,$L$7,FALSE),"")</f>
        <v/>
      </c>
      <c r="M31" s="113" t="str">
        <f ca="1">IF(TYPE(VLOOKUP(A31,#REF!,$M$7,FALSE))&lt;&gt;16,VLOOKUP(A31,#REF!,$M$7,FALSE),"")</f>
        <v/>
      </c>
      <c r="N31" s="113" t="str">
        <f ca="1">IF(TYPE(VLOOKUP(A31,#REF!,$N$7,FALSE))&lt;&gt;16,VLOOKUP(A31,#REF!,$N$7,FALSE),"")</f>
        <v/>
      </c>
      <c r="O31" s="76" t="str">
        <f ca="1">IF(D31="","",IF(C31="◆",0.5,IF(D31="A",0.5,IF(D31="B",0.5,0.6666667))))</f>
        <v/>
      </c>
      <c r="P31" s="26" t="s">
        <v>7</v>
      </c>
      <c r="Q31" s="25" t="str">
        <f ca="1">IF(TYPE(VLOOKUP(A31,#REF!,$Q$7,FALSE))&lt;&gt;16,VLOOKUP(A31,#REF!,$Q$7,FALSE),"")</f>
        <v/>
      </c>
      <c r="R31" s="19" t="str">
        <f ca="1">IF(Q31="","",IF(C31=0,ROUNDDOWN(O31*Q31,),ROUNDDOWN(#REF!*0.5,)))</f>
        <v/>
      </c>
      <c r="S31" s="24"/>
      <c r="T31" s="42" t="e">
        <f ca="1">IF(TYPE(VLOOKUP(A31,#REF!,$T$7,FALSE))&lt;&gt;16,VLOOKUP(A31,#REF!,$T$7,FALSE),"")+1</f>
        <v>#VALUE!</v>
      </c>
    </row>
    <row r="32" spans="1:20" s="7" customFormat="1" ht="25.15" hidden="1" customHeight="1">
      <c r="A32" s="47" t="str">
        <f ca="1">IF(A31="","",A31+1)</f>
        <v/>
      </c>
      <c r="B32" s="108"/>
      <c r="C32" s="117"/>
      <c r="D32" s="120"/>
      <c r="E32" s="120"/>
      <c r="F32" s="120"/>
      <c r="G32" s="120"/>
      <c r="H32" s="120"/>
      <c r="I32" s="120"/>
      <c r="J32" s="123"/>
      <c r="K32" s="111"/>
      <c r="L32" s="114"/>
      <c r="M32" s="114"/>
      <c r="N32" s="114"/>
      <c r="O32" s="77"/>
      <c r="P32" s="48" t="s">
        <v>6</v>
      </c>
      <c r="Q32" s="23" t="str">
        <f ca="1">IF(TYPE(VLOOKUP(A32,#REF!,$Q$7,FALSE))&lt;&gt;16,VLOOKUP(A32,#REF!,$Q$7,FALSE),"")</f>
        <v/>
      </c>
      <c r="R32" s="16" t="str">
        <f ca="1">IF(Q32="","",IF(C31=0,ROUNDDOWN(O31*Q32,),ROUNDDOWN(#REF!*0.5,)))</f>
        <v/>
      </c>
      <c r="S32" s="22"/>
      <c r="T32" s="42" t="e">
        <f ca="1">IF(TYPE(VLOOKUP(A32,#REF!,$T$7,FALSE))&lt;&gt;16,VLOOKUP(A32,#REF!,$T$7,FALSE),"")+1</f>
        <v>#VALUE!</v>
      </c>
    </row>
    <row r="33" spans="1:20" s="7" customFormat="1" ht="25.15" hidden="1" customHeight="1">
      <c r="A33" s="47" t="str">
        <f ca="1">IF(A32="","",A32+1)</f>
        <v/>
      </c>
      <c r="B33" s="109"/>
      <c r="C33" s="118"/>
      <c r="D33" s="121"/>
      <c r="E33" s="121"/>
      <c r="F33" s="121"/>
      <c r="G33" s="121"/>
      <c r="H33" s="121"/>
      <c r="I33" s="121"/>
      <c r="J33" s="124"/>
      <c r="K33" s="112"/>
      <c r="L33" s="115"/>
      <c r="M33" s="115"/>
      <c r="N33" s="115"/>
      <c r="O33" s="78"/>
      <c r="P33" s="49" t="s">
        <v>5</v>
      </c>
      <c r="Q33" s="12" t="str">
        <f ca="1">IF(TYPE(VLOOKUP(A33,#REF!,$Q$7,FALSE))&lt;&gt;16,VLOOKUP(A33,#REF!,$Q$7,FALSE),"")</f>
        <v/>
      </c>
      <c r="R33" s="12" t="str">
        <f ca="1">IF(Q33="","",IF(C31=0,ROUNDDOWN(O31*Q33,),ROUNDDOWN(#REF!*0.8,)))</f>
        <v/>
      </c>
      <c r="S33" s="21"/>
      <c r="T33" s="42" t="e">
        <f ca="1">IF(TYPE(VLOOKUP(A33,#REF!,$T$7,FALSE))&lt;&gt;16,VLOOKUP(A33,#REF!,$T$7,FALSE),"")+1</f>
        <v>#VALUE!</v>
      </c>
    </row>
    <row r="34" spans="1:20" s="7" customFormat="1" ht="25.15" hidden="1" customHeight="1">
      <c r="A34" s="47" t="str">
        <f ca="1">IF(TYPE(VLOOKUP($B$1,INDIRECT("'１－２'!$A"&amp;T33&amp;":$AT$400"),1,FALSE))&lt;&gt;16,VLOOKUP($B$1,INDIRECT("'１－２'!$A"&amp;T33&amp;":$AT$400"),2,FALSE),"")</f>
        <v/>
      </c>
      <c r="B34" s="100" t="str">
        <f ca="1">IF(TYPE(VLOOKUP(A34,#REF!,$B$7,FALSE))&lt;&gt;16,VLOOKUP(A34,#REF!,$B$7,FALSE),"")</f>
        <v/>
      </c>
      <c r="C34" s="116" t="str">
        <f ca="1">IF(TYPE(VLOOKUP(A34,#REF!,$C$7,FALSE))&lt;&gt;16,VLOOKUP(A34,#REF!,$C$7,FALSE),"")</f>
        <v/>
      </c>
      <c r="D34" s="119" t="str">
        <f ca="1">IF(TYPE(VLOOKUP(A34,#REF!,$D$7,FALSE))&lt;&gt;16,VLOOKUP(A34,#REF!,$D$7,FALSE),"")</f>
        <v/>
      </c>
      <c r="E34" s="119" t="str">
        <f ca="1">IF(TYPE(VLOOKUP(A34,#REF!,$E$7,FALSE))&lt;&gt;16,VLOOKUP(A34,#REF!,$E$7,FALSE),"")</f>
        <v/>
      </c>
      <c r="F34" s="119" t="str">
        <f ca="1">IF(TYPE(VLOOKUP(A34,#REF!,$F$7,FALSE))&lt;&gt;16,VLOOKUP(A34,#REF!,$F$7,FALSE),"")</f>
        <v/>
      </c>
      <c r="G34" s="119" t="str">
        <f ca="1">IF(TYPE(VLOOKUP(A34,#REF!,$G$7,FALSE))&lt;&gt;16,VLOOKUP(A34,#REF!,$G$7,FALSE),"")</f>
        <v/>
      </c>
      <c r="H34" s="119" t="str">
        <f ca="1">IF(TYPE(VLOOKUP(A34,#REF!,$H$7,FALSE))&lt;&gt;16,VLOOKUP(A34,#REF!,$H$7,FALSE),"")</f>
        <v/>
      </c>
      <c r="I34" s="119" t="str">
        <f ca="1">IF(TYPE(VLOOKUP(A34,#REF!,$I$7,FALSE))&lt;&gt;16,VLOOKUP(A34,#REF!,$I$7,FALSE),"")</f>
        <v/>
      </c>
      <c r="J34" s="122" t="str">
        <f ca="1">IF(TYPE(VLOOKUP(A34,#REF!,$J$7,FALSE))&lt;&gt;16,VLOOKUP(A34,#REF!,$J$7,FALSE),"")</f>
        <v/>
      </c>
      <c r="K34" s="110" t="str">
        <f ca="1">IF(TYPE(VLOOKUP(A34,#REF!,$K$7,FALSE))&lt;&gt;16,VLOOKUP(A34,#REF!,$K$7,FALSE),"")</f>
        <v/>
      </c>
      <c r="L34" s="113" t="str">
        <f ca="1">IF(TYPE(VLOOKUP(A34,#REF!,$L$7,FALSE))&lt;&gt;16,VLOOKUP(A34,#REF!,$L$7,FALSE),"")</f>
        <v/>
      </c>
      <c r="M34" s="113" t="str">
        <f ca="1">IF(TYPE(VLOOKUP(A34,#REF!,$M$7,FALSE))&lt;&gt;16,VLOOKUP(A34,#REF!,$M$7,FALSE),"")</f>
        <v/>
      </c>
      <c r="N34" s="113" t="str">
        <f ca="1">IF(TYPE(VLOOKUP(A34,#REF!,$N$7,FALSE))&lt;&gt;16,VLOOKUP(A34,#REF!,$N$7,FALSE),"")</f>
        <v/>
      </c>
      <c r="O34" s="76" t="str">
        <f ca="1">IF(D34="","",IF(C34="◆",0.5,IF(D34="A",0.5,IF(D34="B",0.5,0.6666667))))</f>
        <v/>
      </c>
      <c r="P34" s="26" t="s">
        <v>7</v>
      </c>
      <c r="Q34" s="25" t="str">
        <f ca="1">IF(TYPE(VLOOKUP(A34,#REF!,$Q$7,FALSE))&lt;&gt;16,VLOOKUP(A34,#REF!,$Q$7,FALSE),"")</f>
        <v/>
      </c>
      <c r="R34" s="19" t="str">
        <f ca="1">IF(Q34="","",IF(C34=0,ROUNDDOWN(O34*Q34,),ROUNDDOWN(#REF!*0.5,)))</f>
        <v/>
      </c>
      <c r="S34" s="24"/>
      <c r="T34" s="42" t="e">
        <f ca="1">IF(TYPE(VLOOKUP(A34,#REF!,$T$7,FALSE))&lt;&gt;16,VLOOKUP(A34,#REF!,$T$7,FALSE),"")+1</f>
        <v>#VALUE!</v>
      </c>
    </row>
    <row r="35" spans="1:20" s="7" customFormat="1" ht="25.15" hidden="1" customHeight="1">
      <c r="A35" s="47" t="str">
        <f ca="1">IF(A34="","",A34+1)</f>
        <v/>
      </c>
      <c r="B35" s="108"/>
      <c r="C35" s="117"/>
      <c r="D35" s="120"/>
      <c r="E35" s="120"/>
      <c r="F35" s="120"/>
      <c r="G35" s="120"/>
      <c r="H35" s="120"/>
      <c r="I35" s="120"/>
      <c r="J35" s="123"/>
      <c r="K35" s="111"/>
      <c r="L35" s="114"/>
      <c r="M35" s="114"/>
      <c r="N35" s="114"/>
      <c r="O35" s="77"/>
      <c r="P35" s="48" t="s">
        <v>6</v>
      </c>
      <c r="Q35" s="23" t="str">
        <f ca="1">IF(TYPE(VLOOKUP(A35,#REF!,$Q$7,FALSE))&lt;&gt;16,VLOOKUP(A35,#REF!,$Q$7,FALSE),"")</f>
        <v/>
      </c>
      <c r="R35" s="16" t="str">
        <f ca="1">IF(Q35="","",IF(C34=0,ROUNDDOWN(O34*Q35,),ROUNDDOWN(#REF!*0.5,)))</f>
        <v/>
      </c>
      <c r="S35" s="22"/>
      <c r="T35" s="42" t="e">
        <f ca="1">IF(TYPE(VLOOKUP(A35,#REF!,$T$7,FALSE))&lt;&gt;16,VLOOKUP(A35,#REF!,$T$7,FALSE),"")+1</f>
        <v>#VALUE!</v>
      </c>
    </row>
    <row r="36" spans="1:20" s="7" customFormat="1" ht="25.15" hidden="1" customHeight="1">
      <c r="A36" s="47" t="str">
        <f ca="1">IF(A35="","",A35+1)</f>
        <v/>
      </c>
      <c r="B36" s="109"/>
      <c r="C36" s="118"/>
      <c r="D36" s="121"/>
      <c r="E36" s="121"/>
      <c r="F36" s="121"/>
      <c r="G36" s="121"/>
      <c r="H36" s="121"/>
      <c r="I36" s="121"/>
      <c r="J36" s="124"/>
      <c r="K36" s="112"/>
      <c r="L36" s="115"/>
      <c r="M36" s="115"/>
      <c r="N36" s="115"/>
      <c r="O36" s="78"/>
      <c r="P36" s="49" t="s">
        <v>5</v>
      </c>
      <c r="Q36" s="12" t="str">
        <f ca="1">IF(TYPE(VLOOKUP(A36,#REF!,$Q$7,FALSE))&lt;&gt;16,VLOOKUP(A36,#REF!,$Q$7,FALSE),"")</f>
        <v/>
      </c>
      <c r="R36" s="12" t="str">
        <f ca="1">IF(Q36="","",IF(C34=0,ROUNDDOWN(O34*Q36,),ROUNDDOWN(#REF!*0.8,)))</f>
        <v/>
      </c>
      <c r="S36" s="21"/>
      <c r="T36" s="42" t="e">
        <f ca="1">IF(TYPE(VLOOKUP(A36,#REF!,$T$7,FALSE))&lt;&gt;16,VLOOKUP(A36,#REF!,$T$7,FALSE),"")+1</f>
        <v>#VALUE!</v>
      </c>
    </row>
    <row r="37" spans="1:20" s="7" customFormat="1" ht="25.15" hidden="1" customHeight="1">
      <c r="A37" s="47" t="str">
        <f ca="1">IF(TYPE(VLOOKUP($B$1,INDIRECT("'１－２'!$A"&amp;T36&amp;":$AT$400"),1,FALSE))&lt;&gt;16,VLOOKUP($B$1,INDIRECT("'１－２'!$A"&amp;T36&amp;":$AT$400"),2,FALSE),"")</f>
        <v/>
      </c>
      <c r="B37" s="100" t="str">
        <f ca="1">IF(TYPE(VLOOKUP(A37,#REF!,$B$7,FALSE))&lt;&gt;16,VLOOKUP(A37,#REF!,$B$7,FALSE),"")</f>
        <v/>
      </c>
      <c r="C37" s="116" t="str">
        <f ca="1">IF(TYPE(VLOOKUP(A37,#REF!,$C$7,FALSE))&lt;&gt;16,VLOOKUP(A37,#REF!,$C$7,FALSE),"")</f>
        <v/>
      </c>
      <c r="D37" s="119" t="str">
        <f ca="1">IF(TYPE(VLOOKUP(A37,#REF!,$D$7,FALSE))&lt;&gt;16,VLOOKUP(A37,#REF!,$D$7,FALSE),"")</f>
        <v/>
      </c>
      <c r="E37" s="119" t="str">
        <f ca="1">IF(TYPE(VLOOKUP(A37,#REF!,$E$7,FALSE))&lt;&gt;16,VLOOKUP(A37,#REF!,$E$7,FALSE),"")</f>
        <v/>
      </c>
      <c r="F37" s="119" t="str">
        <f ca="1">IF(TYPE(VLOOKUP(A37,#REF!,$F$7,FALSE))&lt;&gt;16,VLOOKUP(A37,#REF!,$F$7,FALSE),"")</f>
        <v/>
      </c>
      <c r="G37" s="119" t="str">
        <f ca="1">IF(TYPE(VLOOKUP(A37,#REF!,$G$7,FALSE))&lt;&gt;16,VLOOKUP(A37,#REF!,$G$7,FALSE),"")</f>
        <v/>
      </c>
      <c r="H37" s="119" t="str">
        <f ca="1">IF(TYPE(VLOOKUP(A37,#REF!,$H$7,FALSE))&lt;&gt;16,VLOOKUP(A37,#REF!,$H$7,FALSE),"")</f>
        <v/>
      </c>
      <c r="I37" s="119" t="str">
        <f ca="1">IF(TYPE(VLOOKUP(A37,#REF!,$I$7,FALSE))&lt;&gt;16,VLOOKUP(A37,#REF!,$I$7,FALSE),"")</f>
        <v/>
      </c>
      <c r="J37" s="122" t="str">
        <f ca="1">IF(TYPE(VLOOKUP(A37,#REF!,$J$7,FALSE))&lt;&gt;16,VLOOKUP(A37,#REF!,$J$7,FALSE),"")</f>
        <v/>
      </c>
      <c r="K37" s="110" t="str">
        <f ca="1">IF(TYPE(VLOOKUP(A37,#REF!,$K$7,FALSE))&lt;&gt;16,VLOOKUP(A37,#REF!,$K$7,FALSE),"")</f>
        <v/>
      </c>
      <c r="L37" s="113" t="str">
        <f ca="1">IF(TYPE(VLOOKUP(A37,#REF!,$L$7,FALSE))&lt;&gt;16,VLOOKUP(A37,#REF!,$L$7,FALSE),"")</f>
        <v/>
      </c>
      <c r="M37" s="113" t="str">
        <f ca="1">IF(TYPE(VLOOKUP(A37,#REF!,$M$7,FALSE))&lt;&gt;16,VLOOKUP(A37,#REF!,$M$7,FALSE),"")</f>
        <v/>
      </c>
      <c r="N37" s="113" t="str">
        <f ca="1">IF(TYPE(VLOOKUP(A37,#REF!,$N$7,FALSE))&lt;&gt;16,VLOOKUP(A37,#REF!,$N$7,FALSE),"")</f>
        <v/>
      </c>
      <c r="O37" s="76" t="str">
        <f ca="1">IF(D37="","",IF(C37="◆",0.5,IF(D37="A",0.5,IF(D37="B",0.5,0.6666667))))</f>
        <v/>
      </c>
      <c r="P37" s="26" t="s">
        <v>7</v>
      </c>
      <c r="Q37" s="25" t="str">
        <f ca="1">IF(TYPE(VLOOKUP(A37,#REF!,$Q$7,FALSE))&lt;&gt;16,VLOOKUP(A37,#REF!,$Q$7,FALSE),"")</f>
        <v/>
      </c>
      <c r="R37" s="19" t="str">
        <f ca="1">IF(Q37="","",IF(C37=0,ROUNDDOWN(O37*Q37,),ROUNDDOWN(#REF!*0.5,)))</f>
        <v/>
      </c>
      <c r="S37" s="24"/>
      <c r="T37" s="42" t="e">
        <f ca="1">IF(TYPE(VLOOKUP(A37,#REF!,$T$7,FALSE))&lt;&gt;16,VLOOKUP(A37,#REF!,$T$7,FALSE),"")+1</f>
        <v>#VALUE!</v>
      </c>
    </row>
    <row r="38" spans="1:20" s="7" customFormat="1" ht="25.15" hidden="1" customHeight="1">
      <c r="A38" s="47" t="str">
        <f ca="1">IF(A37="","",A37+1)</f>
        <v/>
      </c>
      <c r="B38" s="108"/>
      <c r="C38" s="117"/>
      <c r="D38" s="120"/>
      <c r="E38" s="120"/>
      <c r="F38" s="120"/>
      <c r="G38" s="120"/>
      <c r="H38" s="120"/>
      <c r="I38" s="120"/>
      <c r="J38" s="123"/>
      <c r="K38" s="111"/>
      <c r="L38" s="114"/>
      <c r="M38" s="114"/>
      <c r="N38" s="114"/>
      <c r="O38" s="77"/>
      <c r="P38" s="48" t="s">
        <v>6</v>
      </c>
      <c r="Q38" s="23" t="str">
        <f ca="1">IF(TYPE(VLOOKUP(A38,#REF!,$Q$7,FALSE))&lt;&gt;16,VLOOKUP(A38,#REF!,$Q$7,FALSE),"")</f>
        <v/>
      </c>
      <c r="R38" s="16" t="str">
        <f ca="1">IF(Q38="","",IF(C37=0,ROUNDDOWN(O37*Q38,),ROUNDDOWN(#REF!*0.5,)))</f>
        <v/>
      </c>
      <c r="S38" s="22"/>
      <c r="T38" s="42" t="e">
        <f ca="1">IF(TYPE(VLOOKUP(A38,#REF!,$T$7,FALSE))&lt;&gt;16,VLOOKUP(A38,#REF!,$T$7,FALSE),"")+1</f>
        <v>#VALUE!</v>
      </c>
    </row>
    <row r="39" spans="1:20" s="7" customFormat="1" ht="25.15" hidden="1" customHeight="1">
      <c r="A39" s="47" t="str">
        <f ca="1">IF(A38="","",A38+1)</f>
        <v/>
      </c>
      <c r="B39" s="109"/>
      <c r="C39" s="118"/>
      <c r="D39" s="121"/>
      <c r="E39" s="121"/>
      <c r="F39" s="121"/>
      <c r="G39" s="121"/>
      <c r="H39" s="121"/>
      <c r="I39" s="121"/>
      <c r="J39" s="124"/>
      <c r="K39" s="112"/>
      <c r="L39" s="115"/>
      <c r="M39" s="115"/>
      <c r="N39" s="115"/>
      <c r="O39" s="78"/>
      <c r="P39" s="49" t="s">
        <v>5</v>
      </c>
      <c r="Q39" s="12" t="str">
        <f ca="1">IF(TYPE(VLOOKUP(A39,#REF!,$Q$7,FALSE))&lt;&gt;16,VLOOKUP(A39,#REF!,$Q$7,FALSE),"")</f>
        <v/>
      </c>
      <c r="R39" s="12" t="str">
        <f ca="1">IF(Q39="","",IF(C37=0,ROUNDDOWN(O37*Q39,),ROUNDDOWN(#REF!*0.8,)))</f>
        <v/>
      </c>
      <c r="S39" s="21"/>
      <c r="T39" s="42" t="e">
        <f ca="1">IF(TYPE(VLOOKUP(A39,#REF!,$T$7,FALSE))&lt;&gt;16,VLOOKUP(A39,#REF!,$T$7,FALSE),"")+1</f>
        <v>#VALUE!</v>
      </c>
    </row>
    <row r="40" spans="1:20" s="7" customFormat="1" ht="25.15" hidden="1" customHeight="1">
      <c r="A40" s="47" t="str">
        <f ca="1">IF(TYPE(VLOOKUP($B$1,INDIRECT("'１－２'!$A"&amp;T39&amp;":$AT$400"),1,FALSE))&lt;&gt;16,VLOOKUP($B$1,INDIRECT("'１－２'!$A"&amp;T39&amp;":$AT$400"),2,FALSE),"")</f>
        <v/>
      </c>
      <c r="B40" s="100" t="str">
        <f ca="1">IF(TYPE(VLOOKUP(A40,#REF!,$B$7,FALSE))&lt;&gt;16,VLOOKUP(A40,#REF!,$B$7,FALSE),"")</f>
        <v/>
      </c>
      <c r="C40" s="116" t="str">
        <f ca="1">IF(TYPE(VLOOKUP(A40,#REF!,$C$7,FALSE))&lt;&gt;16,VLOOKUP(A40,#REF!,$C$7,FALSE),"")</f>
        <v/>
      </c>
      <c r="D40" s="119" t="str">
        <f ca="1">IF(TYPE(VLOOKUP(A40,#REF!,$D$7,FALSE))&lt;&gt;16,VLOOKUP(A40,#REF!,$D$7,FALSE),"")</f>
        <v/>
      </c>
      <c r="E40" s="119" t="str">
        <f ca="1">IF(TYPE(VLOOKUP(A40,#REF!,$E$7,FALSE))&lt;&gt;16,VLOOKUP(A40,#REF!,$E$7,FALSE),"")</f>
        <v/>
      </c>
      <c r="F40" s="119" t="str">
        <f ca="1">IF(TYPE(VLOOKUP(A40,#REF!,$F$7,FALSE))&lt;&gt;16,VLOOKUP(A40,#REF!,$F$7,FALSE),"")</f>
        <v/>
      </c>
      <c r="G40" s="119" t="str">
        <f ca="1">IF(TYPE(VLOOKUP(A40,#REF!,$G$7,FALSE))&lt;&gt;16,VLOOKUP(A40,#REF!,$G$7,FALSE),"")</f>
        <v/>
      </c>
      <c r="H40" s="119" t="str">
        <f ca="1">IF(TYPE(VLOOKUP(A40,#REF!,$H$7,FALSE))&lt;&gt;16,VLOOKUP(A40,#REF!,$H$7,FALSE),"")</f>
        <v/>
      </c>
      <c r="I40" s="119" t="str">
        <f ca="1">IF(TYPE(VLOOKUP(A40,#REF!,$I$7,FALSE))&lt;&gt;16,VLOOKUP(A40,#REF!,$I$7,FALSE),"")</f>
        <v/>
      </c>
      <c r="J40" s="122" t="str">
        <f ca="1">IF(TYPE(VLOOKUP(A40,#REF!,$J$7,FALSE))&lt;&gt;16,VLOOKUP(A40,#REF!,$J$7,FALSE),"")</f>
        <v/>
      </c>
      <c r="K40" s="110" t="str">
        <f ca="1">IF(TYPE(VLOOKUP(A40,#REF!,$K$7,FALSE))&lt;&gt;16,VLOOKUP(A40,#REF!,$K$7,FALSE),"")</f>
        <v/>
      </c>
      <c r="L40" s="113" t="str">
        <f ca="1">IF(TYPE(VLOOKUP(A40,#REF!,$L$7,FALSE))&lt;&gt;16,VLOOKUP(A40,#REF!,$L$7,FALSE),"")</f>
        <v/>
      </c>
      <c r="M40" s="113" t="str">
        <f ca="1">IF(TYPE(VLOOKUP(A40,#REF!,$M$7,FALSE))&lt;&gt;16,VLOOKUP(A40,#REF!,$M$7,FALSE),"")</f>
        <v/>
      </c>
      <c r="N40" s="113" t="str">
        <f ca="1">IF(TYPE(VLOOKUP(A40,#REF!,$N$7,FALSE))&lt;&gt;16,VLOOKUP(A40,#REF!,$N$7,FALSE),"")</f>
        <v/>
      </c>
      <c r="O40" s="76" t="str">
        <f ca="1">IF(D40="","",IF(C40="◆",0.5,IF(D40="A",0.5,IF(D40="B",0.5,0.6666667))))</f>
        <v/>
      </c>
      <c r="P40" s="26" t="s">
        <v>7</v>
      </c>
      <c r="Q40" s="25" t="str">
        <f ca="1">IF(TYPE(VLOOKUP(A40,#REF!,$Q$7,FALSE))&lt;&gt;16,VLOOKUP(A40,#REF!,$Q$7,FALSE),"")</f>
        <v/>
      </c>
      <c r="R40" s="19" t="str">
        <f ca="1">IF(Q40="","",IF(C40=0,ROUNDDOWN(O40*Q40,),ROUNDDOWN(#REF!*0.5,)))</f>
        <v/>
      </c>
      <c r="S40" s="24"/>
      <c r="T40" s="42" t="e">
        <f ca="1">IF(TYPE(VLOOKUP(A40,#REF!,$T$7,FALSE))&lt;&gt;16,VLOOKUP(A40,#REF!,$T$7,FALSE),"")+1</f>
        <v>#VALUE!</v>
      </c>
    </row>
    <row r="41" spans="1:20" s="7" customFormat="1" ht="25.15" hidden="1" customHeight="1">
      <c r="A41" s="47" t="str">
        <f ca="1">IF(A40="","",A40+1)</f>
        <v/>
      </c>
      <c r="B41" s="108"/>
      <c r="C41" s="117"/>
      <c r="D41" s="120"/>
      <c r="E41" s="120"/>
      <c r="F41" s="120"/>
      <c r="G41" s="120"/>
      <c r="H41" s="120"/>
      <c r="I41" s="120"/>
      <c r="J41" s="123"/>
      <c r="K41" s="111"/>
      <c r="L41" s="114"/>
      <c r="M41" s="114"/>
      <c r="N41" s="114"/>
      <c r="O41" s="77"/>
      <c r="P41" s="48" t="s">
        <v>6</v>
      </c>
      <c r="Q41" s="23" t="str">
        <f ca="1">IF(TYPE(VLOOKUP(A41,#REF!,$Q$7,FALSE))&lt;&gt;16,VLOOKUP(A41,#REF!,$Q$7,FALSE),"")</f>
        <v/>
      </c>
      <c r="R41" s="16" t="str">
        <f ca="1">IF(Q41="","",IF(C40=0,ROUNDDOWN(O40*Q41,),ROUNDDOWN(#REF!*0.5,)))</f>
        <v/>
      </c>
      <c r="S41" s="22"/>
      <c r="T41" s="42" t="e">
        <f ca="1">IF(TYPE(VLOOKUP(A41,#REF!,$T$7,FALSE))&lt;&gt;16,VLOOKUP(A41,#REF!,$T$7,FALSE),"")+1</f>
        <v>#VALUE!</v>
      </c>
    </row>
    <row r="42" spans="1:20" s="7" customFormat="1" ht="25.15" hidden="1" customHeight="1">
      <c r="A42" s="47" t="str">
        <f ca="1">IF(A41="","",A41+1)</f>
        <v/>
      </c>
      <c r="B42" s="109"/>
      <c r="C42" s="118"/>
      <c r="D42" s="121"/>
      <c r="E42" s="121"/>
      <c r="F42" s="121"/>
      <c r="G42" s="121"/>
      <c r="H42" s="121"/>
      <c r="I42" s="121"/>
      <c r="J42" s="124"/>
      <c r="K42" s="112"/>
      <c r="L42" s="115"/>
      <c r="M42" s="115"/>
      <c r="N42" s="115"/>
      <c r="O42" s="78"/>
      <c r="P42" s="49" t="s">
        <v>5</v>
      </c>
      <c r="Q42" s="12" t="str">
        <f ca="1">IF(TYPE(VLOOKUP(A42,#REF!,$Q$7,FALSE))&lt;&gt;16,VLOOKUP(A42,#REF!,$Q$7,FALSE),"")</f>
        <v/>
      </c>
      <c r="R42" s="12" t="str">
        <f ca="1">IF(Q42="","",IF(C40=0,ROUNDDOWN(O40*Q42,),ROUNDDOWN(#REF!*0.8,)))</f>
        <v/>
      </c>
      <c r="S42" s="21"/>
      <c r="T42" s="42" t="e">
        <f ca="1">IF(TYPE(VLOOKUP(A42,#REF!,$T$7,FALSE))&lt;&gt;16,VLOOKUP(A42,#REF!,$T$7,FALSE),"")+1</f>
        <v>#VALUE!</v>
      </c>
    </row>
    <row r="43" spans="1:20" s="7" customFormat="1" ht="25.15" hidden="1" customHeight="1">
      <c r="A43" s="47" t="str">
        <f ca="1">IF(TYPE(VLOOKUP($B$1,INDIRECT("'１－２'!$A"&amp;T42&amp;":$AT$400"),1,FALSE))&lt;&gt;16,VLOOKUP($B$1,INDIRECT("'１－２'!$A"&amp;T42&amp;":$AT$400"),2,FALSE),"")</f>
        <v/>
      </c>
      <c r="B43" s="100" t="str">
        <f ca="1">IF(TYPE(VLOOKUP(A43,#REF!,$B$7,FALSE))&lt;&gt;16,VLOOKUP(A43,#REF!,$B$7,FALSE),"")</f>
        <v/>
      </c>
      <c r="C43" s="116" t="str">
        <f ca="1">IF(TYPE(VLOOKUP(A43,#REF!,$C$7,FALSE))&lt;&gt;16,VLOOKUP(A43,#REF!,$C$7,FALSE),"")</f>
        <v/>
      </c>
      <c r="D43" s="119" t="str">
        <f ca="1">IF(TYPE(VLOOKUP(A43,#REF!,$D$7,FALSE))&lt;&gt;16,VLOOKUP(A43,#REF!,$D$7,FALSE),"")</f>
        <v/>
      </c>
      <c r="E43" s="119" t="str">
        <f ca="1">IF(TYPE(VLOOKUP(A43,#REF!,$E$7,FALSE))&lt;&gt;16,VLOOKUP(A43,#REF!,$E$7,FALSE),"")</f>
        <v/>
      </c>
      <c r="F43" s="119" t="str">
        <f ca="1">IF(TYPE(VLOOKUP(A43,#REF!,$F$7,FALSE))&lt;&gt;16,VLOOKUP(A43,#REF!,$F$7,FALSE),"")</f>
        <v/>
      </c>
      <c r="G43" s="119" t="str">
        <f ca="1">IF(TYPE(VLOOKUP(A43,#REF!,$G$7,FALSE))&lt;&gt;16,VLOOKUP(A43,#REF!,$G$7,FALSE),"")</f>
        <v/>
      </c>
      <c r="H43" s="119" t="str">
        <f ca="1">IF(TYPE(VLOOKUP(A43,#REF!,$H$7,FALSE))&lt;&gt;16,VLOOKUP(A43,#REF!,$H$7,FALSE),"")</f>
        <v/>
      </c>
      <c r="I43" s="119" t="str">
        <f ca="1">IF(TYPE(VLOOKUP(A43,#REF!,$I$7,FALSE))&lt;&gt;16,VLOOKUP(A43,#REF!,$I$7,FALSE),"")</f>
        <v/>
      </c>
      <c r="J43" s="122" t="str">
        <f ca="1">IF(TYPE(VLOOKUP(A43,#REF!,$J$7,FALSE))&lt;&gt;16,VLOOKUP(A43,#REF!,$J$7,FALSE),"")</f>
        <v/>
      </c>
      <c r="K43" s="110" t="str">
        <f ca="1">IF(TYPE(VLOOKUP(A43,#REF!,$K$7,FALSE))&lt;&gt;16,VLOOKUP(A43,#REF!,$K$7,FALSE),"")</f>
        <v/>
      </c>
      <c r="L43" s="113" t="str">
        <f ca="1">IF(TYPE(VLOOKUP(A43,#REF!,$L$7,FALSE))&lt;&gt;16,VLOOKUP(A43,#REF!,$L$7,FALSE),"")</f>
        <v/>
      </c>
      <c r="M43" s="113" t="str">
        <f ca="1">IF(TYPE(VLOOKUP(A43,#REF!,$M$7,FALSE))&lt;&gt;16,VLOOKUP(A43,#REF!,$M$7,FALSE),"")</f>
        <v/>
      </c>
      <c r="N43" s="113" t="str">
        <f ca="1">IF(TYPE(VLOOKUP(A43,#REF!,$N$7,FALSE))&lt;&gt;16,VLOOKUP(A43,#REF!,$N$7,FALSE),"")</f>
        <v/>
      </c>
      <c r="O43" s="76" t="str">
        <f ca="1">IF(D43="","",IF(C43="◆",0.5,IF(D43="A",0.5,IF(D43="B",0.5,0.6666667))))</f>
        <v/>
      </c>
      <c r="P43" s="26" t="s">
        <v>7</v>
      </c>
      <c r="Q43" s="25" t="str">
        <f ca="1">IF(TYPE(VLOOKUP(A43,#REF!,$Q$7,FALSE))&lt;&gt;16,VLOOKUP(A43,#REF!,$Q$7,FALSE),"")</f>
        <v/>
      </c>
      <c r="R43" s="19" t="str">
        <f ca="1">IF(Q43="","",IF(C43=0,ROUNDDOWN(O43*Q43,),ROUNDDOWN(#REF!*0.5,)))</f>
        <v/>
      </c>
      <c r="S43" s="24"/>
      <c r="T43" s="42" t="e">
        <f ca="1">IF(TYPE(VLOOKUP(A43,#REF!,$T$7,FALSE))&lt;&gt;16,VLOOKUP(A43,#REF!,$T$7,FALSE),"")+1</f>
        <v>#VALUE!</v>
      </c>
    </row>
    <row r="44" spans="1:20" s="7" customFormat="1" ht="25.15" hidden="1" customHeight="1">
      <c r="A44" s="47" t="str">
        <f ca="1">IF(A43="","",A43+1)</f>
        <v/>
      </c>
      <c r="B44" s="108"/>
      <c r="C44" s="117"/>
      <c r="D44" s="120"/>
      <c r="E44" s="120"/>
      <c r="F44" s="120"/>
      <c r="G44" s="120"/>
      <c r="H44" s="120"/>
      <c r="I44" s="120"/>
      <c r="J44" s="123"/>
      <c r="K44" s="111"/>
      <c r="L44" s="114"/>
      <c r="M44" s="114"/>
      <c r="N44" s="114"/>
      <c r="O44" s="77"/>
      <c r="P44" s="48" t="s">
        <v>6</v>
      </c>
      <c r="Q44" s="23" t="str">
        <f ca="1">IF(TYPE(VLOOKUP(A44,#REF!,$Q$7,FALSE))&lt;&gt;16,VLOOKUP(A44,#REF!,$Q$7,FALSE),"")</f>
        <v/>
      </c>
      <c r="R44" s="16" t="str">
        <f ca="1">IF(Q44="","",IF(C43=0,ROUNDDOWN(O43*Q44,),ROUNDDOWN(#REF!*0.5,)))</f>
        <v/>
      </c>
      <c r="S44" s="22"/>
      <c r="T44" s="42" t="e">
        <f ca="1">IF(TYPE(VLOOKUP(A44,#REF!,$T$7,FALSE))&lt;&gt;16,VLOOKUP(A44,#REF!,$T$7,FALSE),"")+1</f>
        <v>#VALUE!</v>
      </c>
    </row>
    <row r="45" spans="1:20" s="7" customFormat="1" ht="25.15" hidden="1" customHeight="1">
      <c r="A45" s="47" t="str">
        <f ca="1">IF(A44="","",A44+1)</f>
        <v/>
      </c>
      <c r="B45" s="109"/>
      <c r="C45" s="118"/>
      <c r="D45" s="121"/>
      <c r="E45" s="121"/>
      <c r="F45" s="121"/>
      <c r="G45" s="121"/>
      <c r="H45" s="121"/>
      <c r="I45" s="121"/>
      <c r="J45" s="124"/>
      <c r="K45" s="112"/>
      <c r="L45" s="115"/>
      <c r="M45" s="115"/>
      <c r="N45" s="115"/>
      <c r="O45" s="78"/>
      <c r="P45" s="49" t="s">
        <v>5</v>
      </c>
      <c r="Q45" s="12" t="str">
        <f ca="1">IF(TYPE(VLOOKUP(A45,#REF!,$Q$7,FALSE))&lt;&gt;16,VLOOKUP(A45,#REF!,$Q$7,FALSE),"")</f>
        <v/>
      </c>
      <c r="R45" s="12" t="str">
        <f ca="1">IF(Q45="","",IF(C43=0,ROUNDDOWN(O43*Q45,),ROUNDDOWN(#REF!*0.8,)))</f>
        <v/>
      </c>
      <c r="S45" s="21"/>
      <c r="T45" s="42" t="e">
        <f ca="1">IF(TYPE(VLOOKUP(A45,#REF!,$T$7,FALSE))&lt;&gt;16,VLOOKUP(A45,#REF!,$T$7,FALSE),"")+1</f>
        <v>#VALUE!</v>
      </c>
    </row>
    <row r="46" spans="1:20" s="7" customFormat="1" ht="25.15" hidden="1" customHeight="1">
      <c r="A46" s="47" t="str">
        <f ca="1">IF(TYPE(VLOOKUP($B$1,INDIRECT("'１－２'!$A"&amp;T45&amp;":$AT$400"),1,FALSE))&lt;&gt;16,VLOOKUP($B$1,INDIRECT("'１－２'!$A"&amp;T45&amp;":$AT$400"),2,FALSE),"")</f>
        <v/>
      </c>
      <c r="B46" s="100" t="str">
        <f ca="1">IF(TYPE(VLOOKUP(A46,#REF!,$B$7,FALSE))&lt;&gt;16,VLOOKUP(A46,#REF!,$B$7,FALSE),"")</f>
        <v/>
      </c>
      <c r="C46" s="116" t="str">
        <f ca="1">IF(TYPE(VLOOKUP(A46,#REF!,$C$7,FALSE))&lt;&gt;16,VLOOKUP(A46,#REF!,$C$7,FALSE),"")</f>
        <v/>
      </c>
      <c r="D46" s="119" t="str">
        <f ca="1">IF(TYPE(VLOOKUP(A46,#REF!,$D$7,FALSE))&lt;&gt;16,VLOOKUP(A46,#REF!,$D$7,FALSE),"")</f>
        <v/>
      </c>
      <c r="E46" s="119" t="str">
        <f ca="1">IF(TYPE(VLOOKUP(A46,#REF!,$E$7,FALSE))&lt;&gt;16,VLOOKUP(A46,#REF!,$E$7,FALSE),"")</f>
        <v/>
      </c>
      <c r="F46" s="119" t="str">
        <f ca="1">IF(TYPE(VLOOKUP(A46,#REF!,$F$7,FALSE))&lt;&gt;16,VLOOKUP(A46,#REF!,$F$7,FALSE),"")</f>
        <v/>
      </c>
      <c r="G46" s="119" t="str">
        <f ca="1">IF(TYPE(VLOOKUP(A46,#REF!,$G$7,FALSE))&lt;&gt;16,VLOOKUP(A46,#REF!,$G$7,FALSE),"")</f>
        <v/>
      </c>
      <c r="H46" s="119" t="str">
        <f ca="1">IF(TYPE(VLOOKUP(A46,#REF!,$H$7,FALSE))&lt;&gt;16,VLOOKUP(A46,#REF!,$H$7,FALSE),"")</f>
        <v/>
      </c>
      <c r="I46" s="119" t="str">
        <f ca="1">IF(TYPE(VLOOKUP(A46,#REF!,$I$7,FALSE))&lt;&gt;16,VLOOKUP(A46,#REF!,$I$7,FALSE),"")</f>
        <v/>
      </c>
      <c r="J46" s="122" t="str">
        <f ca="1">IF(TYPE(VLOOKUP(A46,#REF!,$J$7,FALSE))&lt;&gt;16,VLOOKUP(A46,#REF!,$J$7,FALSE),"")</f>
        <v/>
      </c>
      <c r="K46" s="110" t="str">
        <f ca="1">IF(TYPE(VLOOKUP(A46,#REF!,$K$7,FALSE))&lt;&gt;16,VLOOKUP(A46,#REF!,$K$7,FALSE),"")</f>
        <v/>
      </c>
      <c r="L46" s="113" t="str">
        <f ca="1">IF(TYPE(VLOOKUP(A46,#REF!,$L$7,FALSE))&lt;&gt;16,VLOOKUP(A46,#REF!,$L$7,FALSE),"")</f>
        <v/>
      </c>
      <c r="M46" s="113" t="str">
        <f ca="1">IF(TYPE(VLOOKUP(A46,#REF!,$M$7,FALSE))&lt;&gt;16,VLOOKUP(A46,#REF!,$M$7,FALSE),"")</f>
        <v/>
      </c>
      <c r="N46" s="113" t="str">
        <f ca="1">IF(TYPE(VLOOKUP(A46,#REF!,$N$7,FALSE))&lt;&gt;16,VLOOKUP(A46,#REF!,$N$7,FALSE),"")</f>
        <v/>
      </c>
      <c r="O46" s="76" t="str">
        <f ca="1">IF(D46="","",IF(C46="◆",0.5,IF(D46="A",0.5,IF(D46="B",0.5,0.6666667))))</f>
        <v/>
      </c>
      <c r="P46" s="26" t="s">
        <v>7</v>
      </c>
      <c r="Q46" s="25" t="str">
        <f ca="1">IF(TYPE(VLOOKUP(A46,#REF!,$Q$7,FALSE))&lt;&gt;16,VLOOKUP(A46,#REF!,$Q$7,FALSE),"")</f>
        <v/>
      </c>
      <c r="R46" s="19" t="str">
        <f ca="1">IF(Q46="","",IF(C46=0,ROUNDDOWN(O46*Q46,),ROUNDDOWN(#REF!*0.5,)))</f>
        <v/>
      </c>
      <c r="S46" s="24"/>
      <c r="T46" s="42" t="e">
        <f ca="1">IF(TYPE(VLOOKUP(A46,#REF!,$T$7,FALSE))&lt;&gt;16,VLOOKUP(A46,#REF!,$T$7,FALSE),"")+1</f>
        <v>#VALUE!</v>
      </c>
    </row>
    <row r="47" spans="1:20" s="7" customFormat="1" ht="25.15" hidden="1" customHeight="1">
      <c r="A47" s="47" t="str">
        <f ca="1">IF(A46="","",A46+1)</f>
        <v/>
      </c>
      <c r="B47" s="108"/>
      <c r="C47" s="117"/>
      <c r="D47" s="120"/>
      <c r="E47" s="120"/>
      <c r="F47" s="120"/>
      <c r="G47" s="120"/>
      <c r="H47" s="120"/>
      <c r="I47" s="120"/>
      <c r="J47" s="123"/>
      <c r="K47" s="111"/>
      <c r="L47" s="114"/>
      <c r="M47" s="114"/>
      <c r="N47" s="114"/>
      <c r="O47" s="77"/>
      <c r="P47" s="48" t="s">
        <v>6</v>
      </c>
      <c r="Q47" s="23" t="str">
        <f ca="1">IF(TYPE(VLOOKUP(A47,#REF!,$Q$7,FALSE))&lt;&gt;16,VLOOKUP(A47,#REF!,$Q$7,FALSE),"")</f>
        <v/>
      </c>
      <c r="R47" s="16" t="str">
        <f ca="1">IF(Q47="","",IF(C46=0,ROUNDDOWN(O46*Q47,),ROUNDDOWN(#REF!*0.5,)))</f>
        <v/>
      </c>
      <c r="S47" s="22"/>
      <c r="T47" s="42" t="e">
        <f ca="1">IF(TYPE(VLOOKUP(A47,#REF!,$T$7,FALSE))&lt;&gt;16,VLOOKUP(A47,#REF!,$T$7,FALSE),"")+1</f>
        <v>#VALUE!</v>
      </c>
    </row>
    <row r="48" spans="1:20" s="7" customFormat="1" ht="25.15" hidden="1" customHeight="1">
      <c r="A48" s="47" t="str">
        <f ca="1">IF(A47="","",A47+1)</f>
        <v/>
      </c>
      <c r="B48" s="109"/>
      <c r="C48" s="118"/>
      <c r="D48" s="121"/>
      <c r="E48" s="121"/>
      <c r="F48" s="121"/>
      <c r="G48" s="121"/>
      <c r="H48" s="121"/>
      <c r="I48" s="121"/>
      <c r="J48" s="124"/>
      <c r="K48" s="112"/>
      <c r="L48" s="115"/>
      <c r="M48" s="115"/>
      <c r="N48" s="115"/>
      <c r="O48" s="78"/>
      <c r="P48" s="49" t="s">
        <v>5</v>
      </c>
      <c r="Q48" s="12" t="str">
        <f ca="1">IF(TYPE(VLOOKUP(A48,#REF!,$Q$7,FALSE))&lt;&gt;16,VLOOKUP(A48,#REF!,$Q$7,FALSE),"")</f>
        <v/>
      </c>
      <c r="R48" s="12" t="str">
        <f ca="1">IF(Q48="","",IF(C46=0,ROUNDDOWN(O46*Q48,),ROUNDDOWN(#REF!*0.8,)))</f>
        <v/>
      </c>
      <c r="S48" s="21"/>
      <c r="T48" s="42" t="e">
        <f ca="1">IF(TYPE(VLOOKUP(A48,#REF!,$T$7,FALSE))&lt;&gt;16,VLOOKUP(A48,#REF!,$T$7,FALSE),"")+1</f>
        <v>#VALUE!</v>
      </c>
    </row>
    <row r="49" spans="1:20" s="7" customFormat="1" ht="25.15" hidden="1" customHeight="1">
      <c r="A49" s="47" t="str">
        <f ca="1">IF(TYPE(VLOOKUP($B$1,INDIRECT("'１－２'!$A"&amp;T48&amp;":$AT$400"),1,FALSE))&lt;&gt;16,VLOOKUP($B$1,INDIRECT("'１－２'!$A"&amp;T48&amp;":$AT$400"),2,FALSE),"")</f>
        <v/>
      </c>
      <c r="B49" s="100" t="str">
        <f ca="1">IF(TYPE(VLOOKUP(A49,#REF!,$B$7,FALSE))&lt;&gt;16,VLOOKUP(A49,#REF!,$B$7,FALSE),"")</f>
        <v/>
      </c>
      <c r="C49" s="116" t="str">
        <f ca="1">IF(TYPE(VLOOKUP(A49,#REF!,$C$7,FALSE))&lt;&gt;16,VLOOKUP(A49,#REF!,$C$7,FALSE),"")</f>
        <v/>
      </c>
      <c r="D49" s="119" t="str">
        <f ca="1">IF(TYPE(VLOOKUP(A49,#REF!,$D$7,FALSE))&lt;&gt;16,VLOOKUP(A49,#REF!,$D$7,FALSE),"")</f>
        <v/>
      </c>
      <c r="E49" s="119" t="str">
        <f ca="1">IF(TYPE(VLOOKUP(A49,#REF!,$E$7,FALSE))&lt;&gt;16,VLOOKUP(A49,#REF!,$E$7,FALSE),"")</f>
        <v/>
      </c>
      <c r="F49" s="119" t="str">
        <f ca="1">IF(TYPE(VLOOKUP(A49,#REF!,$F$7,FALSE))&lt;&gt;16,VLOOKUP(A49,#REF!,$F$7,FALSE),"")</f>
        <v/>
      </c>
      <c r="G49" s="119" t="str">
        <f ca="1">IF(TYPE(VLOOKUP(A49,#REF!,$G$7,FALSE))&lt;&gt;16,VLOOKUP(A49,#REF!,$G$7,FALSE),"")</f>
        <v/>
      </c>
      <c r="H49" s="119" t="str">
        <f ca="1">IF(TYPE(VLOOKUP(A49,#REF!,$H$7,FALSE))&lt;&gt;16,VLOOKUP(A49,#REF!,$H$7,FALSE),"")</f>
        <v/>
      </c>
      <c r="I49" s="119" t="str">
        <f ca="1">IF(TYPE(VLOOKUP(A49,#REF!,$I$7,FALSE))&lt;&gt;16,VLOOKUP(A49,#REF!,$I$7,FALSE),"")</f>
        <v/>
      </c>
      <c r="J49" s="122" t="str">
        <f ca="1">IF(TYPE(VLOOKUP(A49,#REF!,$J$7,FALSE))&lt;&gt;16,VLOOKUP(A49,#REF!,$J$7,FALSE),"")</f>
        <v/>
      </c>
      <c r="K49" s="110" t="str">
        <f ca="1">IF(TYPE(VLOOKUP(A49,#REF!,$K$7,FALSE))&lt;&gt;16,VLOOKUP(A49,#REF!,$K$7,FALSE),"")</f>
        <v/>
      </c>
      <c r="L49" s="113" t="str">
        <f ca="1">IF(TYPE(VLOOKUP(A49,#REF!,$L$7,FALSE))&lt;&gt;16,VLOOKUP(A49,#REF!,$L$7,FALSE),"")</f>
        <v/>
      </c>
      <c r="M49" s="113" t="str">
        <f ca="1">IF(TYPE(VLOOKUP(A49,#REF!,$M$7,FALSE))&lt;&gt;16,VLOOKUP(A49,#REF!,$M$7,FALSE),"")</f>
        <v/>
      </c>
      <c r="N49" s="113" t="str">
        <f ca="1">IF(TYPE(VLOOKUP(A49,#REF!,$N$7,FALSE))&lt;&gt;16,VLOOKUP(A49,#REF!,$N$7,FALSE),"")</f>
        <v/>
      </c>
      <c r="O49" s="76" t="str">
        <f ca="1">IF(D49="","",IF(C49="◆",0.5,IF(D49="A",0.5,IF(D49="B",0.5,0.6666667))))</f>
        <v/>
      </c>
      <c r="P49" s="26" t="s">
        <v>7</v>
      </c>
      <c r="Q49" s="25" t="str">
        <f ca="1">IF(TYPE(VLOOKUP(A49,#REF!,$Q$7,FALSE))&lt;&gt;16,VLOOKUP(A49,#REF!,$Q$7,FALSE),"")</f>
        <v/>
      </c>
      <c r="R49" s="19" t="str">
        <f ca="1">IF(Q49="","",IF(C49=0,ROUNDDOWN(O49*Q49,),ROUNDDOWN(#REF!*0.5,)))</f>
        <v/>
      </c>
      <c r="S49" s="24"/>
      <c r="T49" s="42" t="e">
        <f ca="1">IF(TYPE(VLOOKUP(A49,#REF!,$T$7,FALSE))&lt;&gt;16,VLOOKUP(A49,#REF!,$T$7,FALSE),"")+1</f>
        <v>#VALUE!</v>
      </c>
    </row>
    <row r="50" spans="1:20" s="7" customFormat="1" ht="25.15" hidden="1" customHeight="1">
      <c r="A50" s="47" t="str">
        <f ca="1">IF(A49="","",A49+1)</f>
        <v/>
      </c>
      <c r="B50" s="108"/>
      <c r="C50" s="117"/>
      <c r="D50" s="120"/>
      <c r="E50" s="120"/>
      <c r="F50" s="120"/>
      <c r="G50" s="120"/>
      <c r="H50" s="120"/>
      <c r="I50" s="120"/>
      <c r="J50" s="123"/>
      <c r="K50" s="111"/>
      <c r="L50" s="114"/>
      <c r="M50" s="114"/>
      <c r="N50" s="114"/>
      <c r="O50" s="77"/>
      <c r="P50" s="48" t="s">
        <v>6</v>
      </c>
      <c r="Q50" s="23" t="str">
        <f ca="1">IF(TYPE(VLOOKUP(A50,#REF!,$Q$7,FALSE))&lt;&gt;16,VLOOKUP(A50,#REF!,$Q$7,FALSE),"")</f>
        <v/>
      </c>
      <c r="R50" s="16" t="str">
        <f ca="1">IF(Q50="","",IF(C49=0,ROUNDDOWN(O49*Q50,),ROUNDDOWN(#REF!*0.5,)))</f>
        <v/>
      </c>
      <c r="S50" s="22"/>
      <c r="T50" s="42" t="e">
        <f ca="1">IF(TYPE(VLOOKUP(A50,#REF!,$T$7,FALSE))&lt;&gt;16,VLOOKUP(A50,#REF!,$T$7,FALSE),"")+1</f>
        <v>#VALUE!</v>
      </c>
    </row>
    <row r="51" spans="1:20" s="7" customFormat="1" ht="25.15" hidden="1" customHeight="1">
      <c r="A51" s="47" t="str">
        <f ca="1">IF(A50="","",A50+1)</f>
        <v/>
      </c>
      <c r="B51" s="109"/>
      <c r="C51" s="118"/>
      <c r="D51" s="121"/>
      <c r="E51" s="121"/>
      <c r="F51" s="121"/>
      <c r="G51" s="121"/>
      <c r="H51" s="121"/>
      <c r="I51" s="121"/>
      <c r="J51" s="124"/>
      <c r="K51" s="112"/>
      <c r="L51" s="115"/>
      <c r="M51" s="115"/>
      <c r="N51" s="115"/>
      <c r="O51" s="78"/>
      <c r="P51" s="49" t="s">
        <v>5</v>
      </c>
      <c r="Q51" s="12" t="str">
        <f ca="1">IF(TYPE(VLOOKUP(A51,#REF!,$Q$7,FALSE))&lt;&gt;16,VLOOKUP(A51,#REF!,$Q$7,FALSE),"")</f>
        <v/>
      </c>
      <c r="R51" s="12" t="str">
        <f ca="1">IF(Q51="","",IF(C49=0,ROUNDDOWN(O49*Q51,),ROUNDDOWN(#REF!*0.8,)))</f>
        <v/>
      </c>
      <c r="S51" s="21"/>
      <c r="T51" s="42" t="e">
        <f ca="1">IF(TYPE(VLOOKUP(A51,#REF!,$T$7,FALSE))&lt;&gt;16,VLOOKUP(A51,#REF!,$T$7,FALSE),"")+1</f>
        <v>#VALUE!</v>
      </c>
    </row>
    <row r="52" spans="1:20" s="7" customFormat="1" ht="25.15" hidden="1" customHeight="1">
      <c r="A52" s="47" t="str">
        <f ca="1">IF(TYPE(VLOOKUP($B$1,INDIRECT("'１－２'!$A"&amp;T51&amp;":$AT$400"),1,FALSE))&lt;&gt;16,VLOOKUP($B$1,INDIRECT("'１－２'!$A"&amp;T51&amp;":$AT$400"),2,FALSE),"")</f>
        <v/>
      </c>
      <c r="B52" s="100" t="str">
        <f ca="1">IF(TYPE(VLOOKUP(A52,#REF!,$B$7,FALSE))&lt;&gt;16,VLOOKUP(A52,#REF!,$B$7,FALSE),"")</f>
        <v/>
      </c>
      <c r="C52" s="116" t="str">
        <f ca="1">IF(TYPE(VLOOKUP(A52,#REF!,$C$7,FALSE))&lt;&gt;16,VLOOKUP(A52,#REF!,$C$7,FALSE),"")</f>
        <v/>
      </c>
      <c r="D52" s="119" t="str">
        <f ca="1">IF(TYPE(VLOOKUP(A52,#REF!,$D$7,FALSE))&lt;&gt;16,VLOOKUP(A52,#REF!,$D$7,FALSE),"")</f>
        <v/>
      </c>
      <c r="E52" s="119" t="str">
        <f ca="1">IF(TYPE(VLOOKUP(A52,#REF!,$E$7,FALSE))&lt;&gt;16,VLOOKUP(A52,#REF!,$E$7,FALSE),"")</f>
        <v/>
      </c>
      <c r="F52" s="119" t="str">
        <f ca="1">IF(TYPE(VLOOKUP(A52,#REF!,$F$7,FALSE))&lt;&gt;16,VLOOKUP(A52,#REF!,$F$7,FALSE),"")</f>
        <v/>
      </c>
      <c r="G52" s="119" t="str">
        <f ca="1">IF(TYPE(VLOOKUP(A52,#REF!,$G$7,FALSE))&lt;&gt;16,VLOOKUP(A52,#REF!,$G$7,FALSE),"")</f>
        <v/>
      </c>
      <c r="H52" s="119" t="str">
        <f ca="1">IF(TYPE(VLOOKUP(A52,#REF!,$H$7,FALSE))&lt;&gt;16,VLOOKUP(A52,#REF!,$H$7,FALSE),"")</f>
        <v/>
      </c>
      <c r="I52" s="119" t="str">
        <f ca="1">IF(TYPE(VLOOKUP(A52,#REF!,$I$7,FALSE))&lt;&gt;16,VLOOKUP(A52,#REF!,$I$7,FALSE),"")</f>
        <v/>
      </c>
      <c r="J52" s="122" t="str">
        <f ca="1">IF(TYPE(VLOOKUP(A52,#REF!,$J$7,FALSE))&lt;&gt;16,VLOOKUP(A52,#REF!,$J$7,FALSE),"")</f>
        <v/>
      </c>
      <c r="K52" s="110" t="str">
        <f ca="1">IF(TYPE(VLOOKUP(A52,#REF!,$K$7,FALSE))&lt;&gt;16,VLOOKUP(A52,#REF!,$K$7,FALSE),"")</f>
        <v/>
      </c>
      <c r="L52" s="113" t="str">
        <f ca="1">IF(TYPE(VLOOKUP(A52,#REF!,$L$7,FALSE))&lt;&gt;16,VLOOKUP(A52,#REF!,$L$7,FALSE),"")</f>
        <v/>
      </c>
      <c r="M52" s="113" t="str">
        <f ca="1">IF(TYPE(VLOOKUP(A52,#REF!,$M$7,FALSE))&lt;&gt;16,VLOOKUP(A52,#REF!,$M$7,FALSE),"")</f>
        <v/>
      </c>
      <c r="N52" s="113" t="str">
        <f ca="1">IF(TYPE(VLOOKUP(A52,#REF!,$N$7,FALSE))&lt;&gt;16,VLOOKUP(A52,#REF!,$N$7,FALSE),"")</f>
        <v/>
      </c>
      <c r="O52" s="76" t="str">
        <f ca="1">IF(D52="","",IF(C52="◆",0.5,IF(D52="A",0.5,IF(D52="B",0.5,0.6666667))))</f>
        <v/>
      </c>
      <c r="P52" s="26" t="s">
        <v>7</v>
      </c>
      <c r="Q52" s="25" t="str">
        <f ca="1">IF(TYPE(VLOOKUP(A52,#REF!,$Q$7,FALSE))&lt;&gt;16,VLOOKUP(A52,#REF!,$Q$7,FALSE),"")</f>
        <v/>
      </c>
      <c r="R52" s="19" t="str">
        <f ca="1">IF(Q52="","",IF(C52=0,ROUNDDOWN(O52*Q52,),ROUNDDOWN(#REF!*0.5,)))</f>
        <v/>
      </c>
      <c r="S52" s="24"/>
      <c r="T52" s="42" t="e">
        <f ca="1">IF(TYPE(VLOOKUP(A52,#REF!,$T$7,FALSE))&lt;&gt;16,VLOOKUP(A52,#REF!,$T$7,FALSE),"")+1</f>
        <v>#VALUE!</v>
      </c>
    </row>
    <row r="53" spans="1:20" s="7" customFormat="1" ht="25.15" hidden="1" customHeight="1">
      <c r="A53" s="47" t="str">
        <f ca="1">IF(A52="","",A52+1)</f>
        <v/>
      </c>
      <c r="B53" s="108"/>
      <c r="C53" s="117"/>
      <c r="D53" s="120"/>
      <c r="E53" s="120"/>
      <c r="F53" s="120"/>
      <c r="G53" s="120"/>
      <c r="H53" s="120"/>
      <c r="I53" s="120"/>
      <c r="J53" s="123"/>
      <c r="K53" s="111"/>
      <c r="L53" s="114"/>
      <c r="M53" s="114"/>
      <c r="N53" s="114"/>
      <c r="O53" s="77"/>
      <c r="P53" s="48" t="s">
        <v>6</v>
      </c>
      <c r="Q53" s="23" t="str">
        <f ca="1">IF(TYPE(VLOOKUP(A53,#REF!,$Q$7,FALSE))&lt;&gt;16,VLOOKUP(A53,#REF!,$Q$7,FALSE),"")</f>
        <v/>
      </c>
      <c r="R53" s="16" t="str">
        <f ca="1">IF(Q53="","",IF(C52=0,ROUNDDOWN(O52*Q53,),ROUNDDOWN(#REF!*0.5,)))</f>
        <v/>
      </c>
      <c r="S53" s="22"/>
      <c r="T53" s="42" t="e">
        <f ca="1">IF(TYPE(VLOOKUP(A53,#REF!,$T$7,FALSE))&lt;&gt;16,VLOOKUP(A53,#REF!,$T$7,FALSE),"")+1</f>
        <v>#VALUE!</v>
      </c>
    </row>
    <row r="54" spans="1:20" s="7" customFormat="1" ht="25.15" hidden="1" customHeight="1">
      <c r="A54" s="47" t="str">
        <f ca="1">IF(A53="","",A53+1)</f>
        <v/>
      </c>
      <c r="B54" s="109"/>
      <c r="C54" s="118"/>
      <c r="D54" s="121"/>
      <c r="E54" s="121"/>
      <c r="F54" s="121"/>
      <c r="G54" s="121"/>
      <c r="H54" s="121"/>
      <c r="I54" s="121"/>
      <c r="J54" s="124"/>
      <c r="K54" s="112"/>
      <c r="L54" s="115"/>
      <c r="M54" s="115"/>
      <c r="N54" s="115"/>
      <c r="O54" s="78"/>
      <c r="P54" s="49" t="s">
        <v>5</v>
      </c>
      <c r="Q54" s="12" t="str">
        <f ca="1">IF(TYPE(VLOOKUP(A54,#REF!,$Q$7,FALSE))&lt;&gt;16,VLOOKUP(A54,#REF!,$Q$7,FALSE),"")</f>
        <v/>
      </c>
      <c r="R54" s="12" t="str">
        <f ca="1">IF(Q54="","",IF(C52=0,ROUNDDOWN(O52*Q54,),ROUNDDOWN(#REF!*0.8,)))</f>
        <v/>
      </c>
      <c r="S54" s="21"/>
      <c r="T54" s="42" t="e">
        <f ca="1">IF(TYPE(VLOOKUP(A54,#REF!,$T$7,FALSE))&lt;&gt;16,VLOOKUP(A54,#REF!,$T$7,FALSE),"")+1</f>
        <v>#VALUE!</v>
      </c>
    </row>
    <row r="55" spans="1:20" s="7" customFormat="1" ht="25.15" hidden="1" customHeight="1">
      <c r="A55" s="47" t="str">
        <f ca="1">IF(TYPE(VLOOKUP($B$1,INDIRECT("'１－２'!$A"&amp;T54&amp;":$AT$400"),1,FALSE))&lt;&gt;16,VLOOKUP($B$1,INDIRECT("'１－２'!$A"&amp;T54&amp;":$AT$400"),2,FALSE),"")</f>
        <v/>
      </c>
      <c r="B55" s="100" t="str">
        <f ca="1">IF(TYPE(VLOOKUP(A55,#REF!,$B$7,FALSE))&lt;&gt;16,VLOOKUP(A55,#REF!,$B$7,FALSE),"")</f>
        <v/>
      </c>
      <c r="C55" s="116" t="str">
        <f ca="1">IF(TYPE(VLOOKUP(A55,#REF!,$C$7,FALSE))&lt;&gt;16,VLOOKUP(A55,#REF!,$C$7,FALSE),"")</f>
        <v/>
      </c>
      <c r="D55" s="119" t="str">
        <f ca="1">IF(TYPE(VLOOKUP(A55,#REF!,$D$7,FALSE))&lt;&gt;16,VLOOKUP(A55,#REF!,$D$7,FALSE),"")</f>
        <v/>
      </c>
      <c r="E55" s="119" t="str">
        <f ca="1">IF(TYPE(VLOOKUP(A55,#REF!,$E$7,FALSE))&lt;&gt;16,VLOOKUP(A55,#REF!,$E$7,FALSE),"")</f>
        <v/>
      </c>
      <c r="F55" s="119" t="str">
        <f ca="1">IF(TYPE(VLOOKUP(A55,#REF!,$F$7,FALSE))&lt;&gt;16,VLOOKUP(A55,#REF!,$F$7,FALSE),"")</f>
        <v/>
      </c>
      <c r="G55" s="119" t="str">
        <f ca="1">IF(TYPE(VLOOKUP(A55,#REF!,$G$7,FALSE))&lt;&gt;16,VLOOKUP(A55,#REF!,$G$7,FALSE),"")</f>
        <v/>
      </c>
      <c r="H55" s="119" t="str">
        <f ca="1">IF(TYPE(VLOOKUP(A55,#REF!,$H$7,FALSE))&lt;&gt;16,VLOOKUP(A55,#REF!,$H$7,FALSE),"")</f>
        <v/>
      </c>
      <c r="I55" s="119" t="str">
        <f ca="1">IF(TYPE(VLOOKUP(A55,#REF!,$I$7,FALSE))&lt;&gt;16,VLOOKUP(A55,#REF!,$I$7,FALSE),"")</f>
        <v/>
      </c>
      <c r="J55" s="122" t="str">
        <f ca="1">IF(TYPE(VLOOKUP(A55,#REF!,$J$7,FALSE))&lt;&gt;16,VLOOKUP(A55,#REF!,$J$7,FALSE),"")</f>
        <v/>
      </c>
      <c r="K55" s="110" t="str">
        <f ca="1">IF(TYPE(VLOOKUP(A55,#REF!,$K$7,FALSE))&lt;&gt;16,VLOOKUP(A55,#REF!,$K$7,FALSE),"")</f>
        <v/>
      </c>
      <c r="L55" s="113" t="str">
        <f ca="1">IF(TYPE(VLOOKUP(A55,#REF!,$L$7,FALSE))&lt;&gt;16,VLOOKUP(A55,#REF!,$L$7,FALSE),"")</f>
        <v/>
      </c>
      <c r="M55" s="113" t="str">
        <f ca="1">IF(TYPE(VLOOKUP(A55,#REF!,$M$7,FALSE))&lt;&gt;16,VLOOKUP(A55,#REF!,$M$7,FALSE),"")</f>
        <v/>
      </c>
      <c r="N55" s="113" t="str">
        <f ca="1">IF(TYPE(VLOOKUP(A55,#REF!,$N$7,FALSE))&lt;&gt;16,VLOOKUP(A55,#REF!,$N$7,FALSE),"")</f>
        <v/>
      </c>
      <c r="O55" s="76" t="str">
        <f ca="1">IF(D55="","",IF(C55="◆",0.5,IF(D55="A",0.5,IF(D55="B",0.5,0.6666667))))</f>
        <v/>
      </c>
      <c r="P55" s="26" t="s">
        <v>7</v>
      </c>
      <c r="Q55" s="25" t="str">
        <f ca="1">IF(TYPE(VLOOKUP(A55,#REF!,$Q$7,FALSE))&lt;&gt;16,VLOOKUP(A55,#REF!,$Q$7,FALSE),"")</f>
        <v/>
      </c>
      <c r="R55" s="19" t="str">
        <f ca="1">IF(Q55="","",IF(C55=0,ROUNDDOWN(O55*Q55,),ROUNDDOWN(#REF!*0.5,)))</f>
        <v/>
      </c>
      <c r="S55" s="24"/>
      <c r="T55" s="42" t="e">
        <f ca="1">IF(TYPE(VLOOKUP(A55,#REF!,$T$7,FALSE))&lt;&gt;16,VLOOKUP(A55,#REF!,$T$7,FALSE),"")+1</f>
        <v>#VALUE!</v>
      </c>
    </row>
    <row r="56" spans="1:20" s="7" customFormat="1" ht="25.15" hidden="1" customHeight="1">
      <c r="A56" s="47" t="str">
        <f ca="1">IF(A55="","",A55+1)</f>
        <v/>
      </c>
      <c r="B56" s="108"/>
      <c r="C56" s="117"/>
      <c r="D56" s="120"/>
      <c r="E56" s="120"/>
      <c r="F56" s="120"/>
      <c r="G56" s="120"/>
      <c r="H56" s="120"/>
      <c r="I56" s="120"/>
      <c r="J56" s="123"/>
      <c r="K56" s="111"/>
      <c r="L56" s="114"/>
      <c r="M56" s="114"/>
      <c r="N56" s="114"/>
      <c r="O56" s="77"/>
      <c r="P56" s="48" t="s">
        <v>6</v>
      </c>
      <c r="Q56" s="23" t="str">
        <f ca="1">IF(TYPE(VLOOKUP(A56,#REF!,$Q$7,FALSE))&lt;&gt;16,VLOOKUP(A56,#REF!,$Q$7,FALSE),"")</f>
        <v/>
      </c>
      <c r="R56" s="16" t="str">
        <f ca="1">IF(Q56="","",IF(C55=0,ROUNDDOWN(O55*Q56,),ROUNDDOWN(#REF!*0.5,)))</f>
        <v/>
      </c>
      <c r="S56" s="22"/>
      <c r="T56" s="42" t="e">
        <f ca="1">IF(TYPE(VLOOKUP(A56,#REF!,$T$7,FALSE))&lt;&gt;16,VLOOKUP(A56,#REF!,$T$7,FALSE),"")+1</f>
        <v>#VALUE!</v>
      </c>
    </row>
    <row r="57" spans="1:20" s="7" customFormat="1" ht="25.15" hidden="1" customHeight="1">
      <c r="A57" s="47" t="str">
        <f ca="1">IF(A56="","",A56+1)</f>
        <v/>
      </c>
      <c r="B57" s="109"/>
      <c r="C57" s="118"/>
      <c r="D57" s="121"/>
      <c r="E57" s="121"/>
      <c r="F57" s="121"/>
      <c r="G57" s="121"/>
      <c r="H57" s="121"/>
      <c r="I57" s="121"/>
      <c r="J57" s="124"/>
      <c r="K57" s="112"/>
      <c r="L57" s="115"/>
      <c r="M57" s="115"/>
      <c r="N57" s="115"/>
      <c r="O57" s="78"/>
      <c r="P57" s="49" t="s">
        <v>5</v>
      </c>
      <c r="Q57" s="12" t="str">
        <f ca="1">IF(TYPE(VLOOKUP(A57,#REF!,$Q$7,FALSE))&lt;&gt;16,VLOOKUP(A57,#REF!,$Q$7,FALSE),"")</f>
        <v/>
      </c>
      <c r="R57" s="12" t="str">
        <f ca="1">IF(Q57="","",IF(C55=0,ROUNDDOWN(O55*Q57,),ROUNDDOWN(#REF!*0.8,)))</f>
        <v/>
      </c>
      <c r="S57" s="21"/>
      <c r="T57" s="42" t="e">
        <f ca="1">IF(TYPE(VLOOKUP(A57,#REF!,$T$7,FALSE))&lt;&gt;16,VLOOKUP(A57,#REF!,$T$7,FALSE),"")+1</f>
        <v>#VALUE!</v>
      </c>
    </row>
    <row r="58" spans="1:20" s="7" customFormat="1" ht="25.15" hidden="1" customHeight="1">
      <c r="A58" s="47" t="str">
        <f ca="1">IF(TYPE(VLOOKUP($B$1,INDIRECT("'１－２'!$A"&amp;T57&amp;":$AT$400"),1,FALSE))&lt;&gt;16,VLOOKUP($B$1,INDIRECT("'１－２'!$A"&amp;T57&amp;":$AT$400"),2,FALSE),"")</f>
        <v/>
      </c>
      <c r="B58" s="100" t="str">
        <f ca="1">IF(TYPE(VLOOKUP(A58,#REF!,$B$7,FALSE))&lt;&gt;16,VLOOKUP(A58,#REF!,$B$7,FALSE),"")</f>
        <v/>
      </c>
      <c r="C58" s="116" t="str">
        <f ca="1">IF(TYPE(VLOOKUP(A58,#REF!,$C$7,FALSE))&lt;&gt;16,VLOOKUP(A58,#REF!,$C$7,FALSE),"")</f>
        <v/>
      </c>
      <c r="D58" s="119" t="str">
        <f ca="1">IF(TYPE(VLOOKUP(A58,#REF!,$D$7,FALSE))&lt;&gt;16,VLOOKUP(A58,#REF!,$D$7,FALSE),"")</f>
        <v/>
      </c>
      <c r="E58" s="119" t="str">
        <f ca="1">IF(TYPE(VLOOKUP(A58,#REF!,$E$7,FALSE))&lt;&gt;16,VLOOKUP(A58,#REF!,$E$7,FALSE),"")</f>
        <v/>
      </c>
      <c r="F58" s="119" t="str">
        <f ca="1">IF(TYPE(VLOOKUP(A58,#REF!,$F$7,FALSE))&lt;&gt;16,VLOOKUP(A58,#REF!,$F$7,FALSE),"")</f>
        <v/>
      </c>
      <c r="G58" s="119" t="str">
        <f ca="1">IF(TYPE(VLOOKUP(A58,#REF!,$G$7,FALSE))&lt;&gt;16,VLOOKUP(A58,#REF!,$G$7,FALSE),"")</f>
        <v/>
      </c>
      <c r="H58" s="119" t="str">
        <f ca="1">IF(TYPE(VLOOKUP(A58,#REF!,$H$7,FALSE))&lt;&gt;16,VLOOKUP(A58,#REF!,$H$7,FALSE),"")</f>
        <v/>
      </c>
      <c r="I58" s="119" t="str">
        <f ca="1">IF(TYPE(VLOOKUP(A58,#REF!,$I$7,FALSE))&lt;&gt;16,VLOOKUP(A58,#REF!,$I$7,FALSE),"")</f>
        <v/>
      </c>
      <c r="J58" s="122" t="str">
        <f ca="1">IF(TYPE(VLOOKUP(A58,#REF!,$J$7,FALSE))&lt;&gt;16,VLOOKUP(A58,#REF!,$J$7,FALSE),"")</f>
        <v/>
      </c>
      <c r="K58" s="110" t="str">
        <f ca="1">IF(TYPE(VLOOKUP(A58,#REF!,$K$7,FALSE))&lt;&gt;16,VLOOKUP(A58,#REF!,$K$7,FALSE),"")</f>
        <v/>
      </c>
      <c r="L58" s="113" t="str">
        <f ca="1">IF(TYPE(VLOOKUP(A58,#REF!,$L$7,FALSE))&lt;&gt;16,VLOOKUP(A58,#REF!,$L$7,FALSE),"")</f>
        <v/>
      </c>
      <c r="M58" s="113" t="str">
        <f ca="1">IF(TYPE(VLOOKUP(A58,#REF!,$M$7,FALSE))&lt;&gt;16,VLOOKUP(A58,#REF!,$M$7,FALSE),"")</f>
        <v/>
      </c>
      <c r="N58" s="113" t="str">
        <f ca="1">IF(TYPE(VLOOKUP(A58,#REF!,$N$7,FALSE))&lt;&gt;16,VLOOKUP(A58,#REF!,$N$7,FALSE),"")</f>
        <v/>
      </c>
      <c r="O58" s="76" t="str">
        <f ca="1">IF(D58="","",IF(C58="◆",0.5,IF(D58="A",0.5,IF(D58="B",0.5,0.6666667))))</f>
        <v/>
      </c>
      <c r="P58" s="26" t="s">
        <v>7</v>
      </c>
      <c r="Q58" s="25" t="str">
        <f ca="1">IF(TYPE(VLOOKUP(A58,#REF!,$Q$7,FALSE))&lt;&gt;16,VLOOKUP(A58,#REF!,$Q$7,FALSE),"")</f>
        <v/>
      </c>
      <c r="R58" s="19" t="str">
        <f ca="1">IF(Q58="","",IF(C58=0,ROUNDDOWN(O58*Q58,),ROUNDDOWN(#REF!*0.5,)))</f>
        <v/>
      </c>
      <c r="S58" s="24"/>
      <c r="T58" s="42" t="e">
        <f ca="1">IF(TYPE(VLOOKUP(A58,#REF!,$T$7,FALSE))&lt;&gt;16,VLOOKUP(A58,#REF!,$T$7,FALSE),"")+1</f>
        <v>#VALUE!</v>
      </c>
    </row>
    <row r="59" spans="1:20" s="7" customFormat="1" ht="25.15" hidden="1" customHeight="1">
      <c r="A59" s="47" t="str">
        <f ca="1">IF(A58="","",A58+1)</f>
        <v/>
      </c>
      <c r="B59" s="108"/>
      <c r="C59" s="117"/>
      <c r="D59" s="120"/>
      <c r="E59" s="120"/>
      <c r="F59" s="120"/>
      <c r="G59" s="120"/>
      <c r="H59" s="120"/>
      <c r="I59" s="120"/>
      <c r="J59" s="123"/>
      <c r="K59" s="111"/>
      <c r="L59" s="114"/>
      <c r="M59" s="114"/>
      <c r="N59" s="114"/>
      <c r="O59" s="77"/>
      <c r="P59" s="48" t="s">
        <v>6</v>
      </c>
      <c r="Q59" s="23" t="str">
        <f ca="1">IF(TYPE(VLOOKUP(A59,#REF!,$Q$7,FALSE))&lt;&gt;16,VLOOKUP(A59,#REF!,$Q$7,FALSE),"")</f>
        <v/>
      </c>
      <c r="R59" s="16" t="str">
        <f ca="1">IF(Q59="","",IF(C58=0,ROUNDDOWN(O58*Q59,),ROUNDDOWN(#REF!*0.5,)))</f>
        <v/>
      </c>
      <c r="S59" s="22"/>
      <c r="T59" s="42" t="e">
        <f ca="1">IF(TYPE(VLOOKUP(A59,#REF!,$T$7,FALSE))&lt;&gt;16,VLOOKUP(A59,#REF!,$T$7,FALSE),"")+1</f>
        <v>#VALUE!</v>
      </c>
    </row>
    <row r="60" spans="1:20" s="7" customFormat="1" ht="25.15" hidden="1" customHeight="1">
      <c r="A60" s="47" t="str">
        <f ca="1">IF(A59="","",A59+1)</f>
        <v/>
      </c>
      <c r="B60" s="109"/>
      <c r="C60" s="118"/>
      <c r="D60" s="121"/>
      <c r="E60" s="121"/>
      <c r="F60" s="121"/>
      <c r="G60" s="121"/>
      <c r="H60" s="121"/>
      <c r="I60" s="121"/>
      <c r="J60" s="124"/>
      <c r="K60" s="112"/>
      <c r="L60" s="115"/>
      <c r="M60" s="115"/>
      <c r="N60" s="115"/>
      <c r="O60" s="78"/>
      <c r="P60" s="49" t="s">
        <v>5</v>
      </c>
      <c r="Q60" s="12" t="str">
        <f ca="1">IF(TYPE(VLOOKUP(A60,#REF!,$Q$7,FALSE))&lt;&gt;16,VLOOKUP(A60,#REF!,$Q$7,FALSE),"")</f>
        <v/>
      </c>
      <c r="R60" s="12" t="str">
        <f ca="1">IF(Q60="","",IF(C58=0,ROUNDDOWN(O58*Q60,),ROUNDDOWN(#REF!*0.8,)))</f>
        <v/>
      </c>
      <c r="S60" s="21"/>
      <c r="T60" s="42" t="e">
        <f ca="1">IF(TYPE(VLOOKUP(A60,#REF!,$T$7,FALSE))&lt;&gt;16,VLOOKUP(A60,#REF!,$T$7,FALSE),"")+1</f>
        <v>#VALUE!</v>
      </c>
    </row>
    <row r="61" spans="1:20" s="7" customFormat="1" ht="25.15" hidden="1" customHeight="1">
      <c r="A61" s="47" t="str">
        <f ca="1">IF(TYPE(VLOOKUP($B$1,INDIRECT("'１－２'!$A"&amp;T60&amp;":$AT$400"),1,FALSE))&lt;&gt;16,VLOOKUP($B$1,INDIRECT("'１－２'!$A"&amp;T60&amp;":$AT$400"),2,FALSE),"")</f>
        <v/>
      </c>
      <c r="B61" s="100" t="str">
        <f ca="1">IF(TYPE(VLOOKUP(A61,#REF!,$B$7,FALSE))&lt;&gt;16,VLOOKUP(A61,#REF!,$B$7,FALSE),"")</f>
        <v/>
      </c>
      <c r="C61" s="116" t="str">
        <f ca="1">IF(TYPE(VLOOKUP(A61,#REF!,$C$7,FALSE))&lt;&gt;16,VLOOKUP(A61,#REF!,$C$7,FALSE),"")</f>
        <v/>
      </c>
      <c r="D61" s="119" t="str">
        <f ca="1">IF(TYPE(VLOOKUP(A61,#REF!,$D$7,FALSE))&lt;&gt;16,VLOOKUP(A61,#REF!,$D$7,FALSE),"")</f>
        <v/>
      </c>
      <c r="E61" s="119" t="str">
        <f ca="1">IF(TYPE(VLOOKUP(A61,#REF!,$E$7,FALSE))&lt;&gt;16,VLOOKUP(A61,#REF!,$E$7,FALSE),"")</f>
        <v/>
      </c>
      <c r="F61" s="119" t="str">
        <f ca="1">IF(TYPE(VLOOKUP(A61,#REF!,$F$7,FALSE))&lt;&gt;16,VLOOKUP(A61,#REF!,$F$7,FALSE),"")</f>
        <v/>
      </c>
      <c r="G61" s="119" t="str">
        <f ca="1">IF(TYPE(VLOOKUP(A61,#REF!,$G$7,FALSE))&lt;&gt;16,VLOOKUP(A61,#REF!,$G$7,FALSE),"")</f>
        <v/>
      </c>
      <c r="H61" s="119" t="str">
        <f ca="1">IF(TYPE(VLOOKUP(A61,#REF!,$H$7,FALSE))&lt;&gt;16,VLOOKUP(A61,#REF!,$H$7,FALSE),"")</f>
        <v/>
      </c>
      <c r="I61" s="119" t="str">
        <f ca="1">IF(TYPE(VLOOKUP(A61,#REF!,$I$7,FALSE))&lt;&gt;16,VLOOKUP(A61,#REF!,$I$7,FALSE),"")</f>
        <v/>
      </c>
      <c r="J61" s="122" t="str">
        <f ca="1">IF(TYPE(VLOOKUP(A61,#REF!,$J$7,FALSE))&lt;&gt;16,VLOOKUP(A61,#REF!,$J$7,FALSE),"")</f>
        <v/>
      </c>
      <c r="K61" s="110" t="str">
        <f ca="1">IF(TYPE(VLOOKUP(A61,#REF!,$K$7,FALSE))&lt;&gt;16,VLOOKUP(A61,#REF!,$K$7,FALSE),"")</f>
        <v/>
      </c>
      <c r="L61" s="113" t="str">
        <f ca="1">IF(TYPE(VLOOKUP(A61,#REF!,$L$7,FALSE))&lt;&gt;16,VLOOKUP(A61,#REF!,$L$7,FALSE),"")</f>
        <v/>
      </c>
      <c r="M61" s="113" t="str">
        <f ca="1">IF(TYPE(VLOOKUP(A61,#REF!,$M$7,FALSE))&lt;&gt;16,VLOOKUP(A61,#REF!,$M$7,FALSE),"")</f>
        <v/>
      </c>
      <c r="N61" s="113" t="str">
        <f ca="1">IF(TYPE(VLOOKUP(A61,#REF!,$N$7,FALSE))&lt;&gt;16,VLOOKUP(A61,#REF!,$N$7,FALSE),"")</f>
        <v/>
      </c>
      <c r="O61" s="76" t="str">
        <f ca="1">IF(D61="","",IF(C61="◆",0.5,IF(D61="A",0.5,IF(D61="B",0.5,0.6666667))))</f>
        <v/>
      </c>
      <c r="P61" s="26" t="s">
        <v>7</v>
      </c>
      <c r="Q61" s="25" t="str">
        <f ca="1">IF(TYPE(VLOOKUP(A61,#REF!,$Q$7,FALSE))&lt;&gt;16,VLOOKUP(A61,#REF!,$Q$7,FALSE),"")</f>
        <v/>
      </c>
      <c r="R61" s="19" t="str">
        <f ca="1">IF(Q61="","",IF(C61=0,ROUNDDOWN(O61*Q61,),ROUNDDOWN(#REF!*0.5,)))</f>
        <v/>
      </c>
      <c r="S61" s="24"/>
      <c r="T61" s="42" t="e">
        <f ca="1">IF(TYPE(VLOOKUP(A61,#REF!,$T$7,FALSE))&lt;&gt;16,VLOOKUP(A61,#REF!,$T$7,FALSE),"")+1</f>
        <v>#VALUE!</v>
      </c>
    </row>
    <row r="62" spans="1:20" s="7" customFormat="1" ht="25.15" hidden="1" customHeight="1">
      <c r="A62" s="47" t="str">
        <f ca="1">IF(A61="","",A61+1)</f>
        <v/>
      </c>
      <c r="B62" s="108"/>
      <c r="C62" s="117"/>
      <c r="D62" s="120"/>
      <c r="E62" s="120"/>
      <c r="F62" s="120"/>
      <c r="G62" s="120"/>
      <c r="H62" s="120"/>
      <c r="I62" s="120"/>
      <c r="J62" s="123"/>
      <c r="K62" s="111"/>
      <c r="L62" s="114"/>
      <c r="M62" s="114"/>
      <c r="N62" s="114"/>
      <c r="O62" s="77"/>
      <c r="P62" s="48" t="s">
        <v>6</v>
      </c>
      <c r="Q62" s="23" t="str">
        <f ca="1">IF(TYPE(VLOOKUP(A62,#REF!,$Q$7,FALSE))&lt;&gt;16,VLOOKUP(A62,#REF!,$Q$7,FALSE),"")</f>
        <v/>
      </c>
      <c r="R62" s="16" t="str">
        <f ca="1">IF(Q62="","",IF(C61=0,ROUNDDOWN(O61*Q62,),ROUNDDOWN(#REF!*0.5,)))</f>
        <v/>
      </c>
      <c r="S62" s="22"/>
      <c r="T62" s="42" t="e">
        <f ca="1">IF(TYPE(VLOOKUP(A62,#REF!,$T$7,FALSE))&lt;&gt;16,VLOOKUP(A62,#REF!,$T$7,FALSE),"")+1</f>
        <v>#VALUE!</v>
      </c>
    </row>
    <row r="63" spans="1:20" s="7" customFormat="1" ht="25.15" hidden="1" customHeight="1">
      <c r="A63" s="47" t="str">
        <f ca="1">IF(A62="","",A62+1)</f>
        <v/>
      </c>
      <c r="B63" s="109"/>
      <c r="C63" s="118"/>
      <c r="D63" s="121"/>
      <c r="E63" s="121"/>
      <c r="F63" s="121"/>
      <c r="G63" s="121"/>
      <c r="H63" s="121"/>
      <c r="I63" s="121"/>
      <c r="J63" s="124"/>
      <c r="K63" s="112"/>
      <c r="L63" s="115"/>
      <c r="M63" s="115"/>
      <c r="N63" s="115"/>
      <c r="O63" s="78"/>
      <c r="P63" s="49" t="s">
        <v>5</v>
      </c>
      <c r="Q63" s="12" t="str">
        <f ca="1">IF(TYPE(VLOOKUP(A63,#REF!,$Q$7,FALSE))&lt;&gt;16,VLOOKUP(A63,#REF!,$Q$7,FALSE),"")</f>
        <v/>
      </c>
      <c r="R63" s="12" t="str">
        <f ca="1">IF(Q63="","",IF(C61=0,ROUNDDOWN(O61*Q63,),ROUNDDOWN(#REF!*0.8,)))</f>
        <v/>
      </c>
      <c r="S63" s="21"/>
      <c r="T63" s="42" t="e">
        <f ca="1">IF(TYPE(VLOOKUP(A63,#REF!,$T$7,FALSE))&lt;&gt;16,VLOOKUP(A63,#REF!,$T$7,FALSE),"")+1</f>
        <v>#VALUE!</v>
      </c>
    </row>
    <row r="64" spans="1:20" s="7" customFormat="1" ht="25.15" hidden="1" customHeight="1">
      <c r="A64" s="47" t="str">
        <f ca="1">IF(TYPE(VLOOKUP($B$1,INDIRECT("'１－２'!$A"&amp;T63&amp;":$AT$400"),1,FALSE))&lt;&gt;16,VLOOKUP($B$1,INDIRECT("'１－２'!$A"&amp;T63&amp;":$AT$400"),2,FALSE),"")</f>
        <v/>
      </c>
      <c r="B64" s="100" t="str">
        <f ca="1">IF(TYPE(VLOOKUP(A64,#REF!,$B$7,FALSE))&lt;&gt;16,VLOOKUP(A64,#REF!,$B$7,FALSE),"")</f>
        <v/>
      </c>
      <c r="C64" s="116" t="str">
        <f ca="1">IF(TYPE(VLOOKUP(A64,#REF!,$C$7,FALSE))&lt;&gt;16,VLOOKUP(A64,#REF!,$C$7,FALSE),"")</f>
        <v/>
      </c>
      <c r="D64" s="119" t="str">
        <f ca="1">IF(TYPE(VLOOKUP(A64,#REF!,$D$7,FALSE))&lt;&gt;16,VLOOKUP(A64,#REF!,$D$7,FALSE),"")</f>
        <v/>
      </c>
      <c r="E64" s="119" t="str">
        <f ca="1">IF(TYPE(VLOOKUP(A64,#REF!,$E$7,FALSE))&lt;&gt;16,VLOOKUP(A64,#REF!,$E$7,FALSE),"")</f>
        <v/>
      </c>
      <c r="F64" s="119" t="str">
        <f ca="1">IF(TYPE(VLOOKUP(A64,#REF!,$F$7,FALSE))&lt;&gt;16,VLOOKUP(A64,#REF!,$F$7,FALSE),"")</f>
        <v/>
      </c>
      <c r="G64" s="119" t="str">
        <f ca="1">IF(TYPE(VLOOKUP(A64,#REF!,$G$7,FALSE))&lt;&gt;16,VLOOKUP(A64,#REF!,$G$7,FALSE),"")</f>
        <v/>
      </c>
      <c r="H64" s="119" t="str">
        <f ca="1">IF(TYPE(VLOOKUP(A64,#REF!,$H$7,FALSE))&lt;&gt;16,VLOOKUP(A64,#REF!,$H$7,FALSE),"")</f>
        <v/>
      </c>
      <c r="I64" s="119" t="str">
        <f ca="1">IF(TYPE(VLOOKUP(A64,#REF!,$I$7,FALSE))&lt;&gt;16,VLOOKUP(A64,#REF!,$I$7,FALSE),"")</f>
        <v/>
      </c>
      <c r="J64" s="122" t="str">
        <f ca="1">IF(TYPE(VLOOKUP(A64,#REF!,$J$7,FALSE))&lt;&gt;16,VLOOKUP(A64,#REF!,$J$7,FALSE),"")</f>
        <v/>
      </c>
      <c r="K64" s="110" t="str">
        <f ca="1">IF(TYPE(VLOOKUP(A64,#REF!,$K$7,FALSE))&lt;&gt;16,VLOOKUP(A64,#REF!,$K$7,FALSE),"")</f>
        <v/>
      </c>
      <c r="L64" s="113" t="str">
        <f ca="1">IF(TYPE(VLOOKUP(A64,#REF!,$L$7,FALSE))&lt;&gt;16,VLOOKUP(A64,#REF!,$L$7,FALSE),"")</f>
        <v/>
      </c>
      <c r="M64" s="113" t="str">
        <f ca="1">IF(TYPE(VLOOKUP(A64,#REF!,$M$7,FALSE))&lt;&gt;16,VLOOKUP(A64,#REF!,$M$7,FALSE),"")</f>
        <v/>
      </c>
      <c r="N64" s="113" t="str">
        <f ca="1">IF(TYPE(VLOOKUP(A64,#REF!,$N$7,FALSE))&lt;&gt;16,VLOOKUP(A64,#REF!,$N$7,FALSE),"")</f>
        <v/>
      </c>
      <c r="O64" s="76" t="str">
        <f ca="1">IF(D64="","",IF(C64="◆",0.5,IF(D64="A",0.5,IF(D64="B",0.5,0.6666667))))</f>
        <v/>
      </c>
      <c r="P64" s="26" t="s">
        <v>7</v>
      </c>
      <c r="Q64" s="25" t="str">
        <f ca="1">IF(TYPE(VLOOKUP(A64,#REF!,$Q$7,FALSE))&lt;&gt;16,VLOOKUP(A64,#REF!,$Q$7,FALSE),"")</f>
        <v/>
      </c>
      <c r="R64" s="19" t="str">
        <f ca="1">IF(Q64="","",IF(C64=0,ROUNDDOWN(O64*Q64,),ROUNDDOWN(#REF!*0.5,)))</f>
        <v/>
      </c>
      <c r="S64" s="24"/>
      <c r="T64" s="42" t="e">
        <f ca="1">IF(TYPE(VLOOKUP(A64,#REF!,$T$7,FALSE))&lt;&gt;16,VLOOKUP(A64,#REF!,$T$7,FALSE),"")+1</f>
        <v>#VALUE!</v>
      </c>
    </row>
    <row r="65" spans="1:20" s="7" customFormat="1" ht="25.15" hidden="1" customHeight="1">
      <c r="A65" s="47" t="str">
        <f ca="1">IF(A64="","",A64+1)</f>
        <v/>
      </c>
      <c r="B65" s="108"/>
      <c r="C65" s="117"/>
      <c r="D65" s="120"/>
      <c r="E65" s="120"/>
      <c r="F65" s="120"/>
      <c r="G65" s="120"/>
      <c r="H65" s="120"/>
      <c r="I65" s="120"/>
      <c r="J65" s="123"/>
      <c r="K65" s="111"/>
      <c r="L65" s="114"/>
      <c r="M65" s="114"/>
      <c r="N65" s="114"/>
      <c r="O65" s="77"/>
      <c r="P65" s="48" t="s">
        <v>6</v>
      </c>
      <c r="Q65" s="23" t="str">
        <f ca="1">IF(TYPE(VLOOKUP(A65,#REF!,$Q$7,FALSE))&lt;&gt;16,VLOOKUP(A65,#REF!,$Q$7,FALSE),"")</f>
        <v/>
      </c>
      <c r="R65" s="16" t="str">
        <f ca="1">IF(Q65="","",IF(C64=0,ROUNDDOWN(O64*Q65,),ROUNDDOWN(#REF!*0.5,)))</f>
        <v/>
      </c>
      <c r="S65" s="22"/>
      <c r="T65" s="42" t="e">
        <f ca="1">IF(TYPE(VLOOKUP(A65,#REF!,$T$7,FALSE))&lt;&gt;16,VLOOKUP(A65,#REF!,$T$7,FALSE),"")+1</f>
        <v>#VALUE!</v>
      </c>
    </row>
    <row r="66" spans="1:20" s="7" customFormat="1" ht="25.15" hidden="1" customHeight="1">
      <c r="A66" s="47" t="str">
        <f ca="1">IF(A65="","",A65+1)</f>
        <v/>
      </c>
      <c r="B66" s="109"/>
      <c r="C66" s="118"/>
      <c r="D66" s="121"/>
      <c r="E66" s="121"/>
      <c r="F66" s="121"/>
      <c r="G66" s="121"/>
      <c r="H66" s="121"/>
      <c r="I66" s="121"/>
      <c r="J66" s="124"/>
      <c r="K66" s="112"/>
      <c r="L66" s="115"/>
      <c r="M66" s="115"/>
      <c r="N66" s="115"/>
      <c r="O66" s="78"/>
      <c r="P66" s="49" t="s">
        <v>5</v>
      </c>
      <c r="Q66" s="12" t="str">
        <f ca="1">IF(TYPE(VLOOKUP(A66,#REF!,$Q$7,FALSE))&lt;&gt;16,VLOOKUP(A66,#REF!,$Q$7,FALSE),"")</f>
        <v/>
      </c>
      <c r="R66" s="12" t="str">
        <f ca="1">IF(Q66="","",IF(C64=0,ROUNDDOWN(O64*Q66,),ROUNDDOWN(#REF!*0.8,)))</f>
        <v/>
      </c>
      <c r="S66" s="21"/>
      <c r="T66" s="42" t="e">
        <f ca="1">IF(TYPE(VLOOKUP(A66,#REF!,$T$7,FALSE))&lt;&gt;16,VLOOKUP(A66,#REF!,$T$7,FALSE),"")+1</f>
        <v>#VALUE!</v>
      </c>
    </row>
    <row r="67" spans="1:20" s="7" customFormat="1" ht="25.15" hidden="1" customHeight="1">
      <c r="A67" s="47" t="str">
        <f ca="1">IF(TYPE(VLOOKUP($B$1,INDIRECT("'１－２'!$A"&amp;T66&amp;":$AT$400"),1,FALSE))&lt;&gt;16,VLOOKUP($B$1,INDIRECT("'１－２'!$A"&amp;T66&amp;":$AT$400"),2,FALSE),"")</f>
        <v/>
      </c>
      <c r="B67" s="100" t="str">
        <f ca="1">IF(TYPE(VLOOKUP(A67,#REF!,$B$7,FALSE))&lt;&gt;16,VLOOKUP(A67,#REF!,$B$7,FALSE),"")</f>
        <v/>
      </c>
      <c r="C67" s="116" t="str">
        <f ca="1">IF(TYPE(VLOOKUP(A67,#REF!,$C$7,FALSE))&lt;&gt;16,VLOOKUP(A67,#REF!,$C$7,FALSE),"")</f>
        <v/>
      </c>
      <c r="D67" s="119" t="str">
        <f ca="1">IF(TYPE(VLOOKUP(A67,#REF!,$D$7,FALSE))&lt;&gt;16,VLOOKUP(A67,#REF!,$D$7,FALSE),"")</f>
        <v/>
      </c>
      <c r="E67" s="119" t="str">
        <f ca="1">IF(TYPE(VLOOKUP(A67,#REF!,$E$7,FALSE))&lt;&gt;16,VLOOKUP(A67,#REF!,$E$7,FALSE),"")</f>
        <v/>
      </c>
      <c r="F67" s="119" t="str">
        <f ca="1">IF(TYPE(VLOOKUP(A67,#REF!,$F$7,FALSE))&lt;&gt;16,VLOOKUP(A67,#REF!,$F$7,FALSE),"")</f>
        <v/>
      </c>
      <c r="G67" s="119" t="str">
        <f ca="1">IF(TYPE(VLOOKUP(A67,#REF!,$G$7,FALSE))&lt;&gt;16,VLOOKUP(A67,#REF!,$G$7,FALSE),"")</f>
        <v/>
      </c>
      <c r="H67" s="119" t="str">
        <f ca="1">IF(TYPE(VLOOKUP(A67,#REF!,$H$7,FALSE))&lt;&gt;16,VLOOKUP(A67,#REF!,$H$7,FALSE),"")</f>
        <v/>
      </c>
      <c r="I67" s="119" t="str">
        <f ca="1">IF(TYPE(VLOOKUP(A67,#REF!,$I$7,FALSE))&lt;&gt;16,VLOOKUP(A67,#REF!,$I$7,FALSE),"")</f>
        <v/>
      </c>
      <c r="J67" s="122" t="str">
        <f ca="1">IF(TYPE(VLOOKUP(A67,#REF!,$J$7,FALSE))&lt;&gt;16,VLOOKUP(A67,#REF!,$J$7,FALSE),"")</f>
        <v/>
      </c>
      <c r="K67" s="110" t="str">
        <f ca="1">IF(TYPE(VLOOKUP(A67,#REF!,$K$7,FALSE))&lt;&gt;16,VLOOKUP(A67,#REF!,$K$7,FALSE),"")</f>
        <v/>
      </c>
      <c r="L67" s="113" t="str">
        <f ca="1">IF(TYPE(VLOOKUP(A67,#REF!,$L$7,FALSE))&lt;&gt;16,VLOOKUP(A67,#REF!,$L$7,FALSE),"")</f>
        <v/>
      </c>
      <c r="M67" s="113" t="str">
        <f ca="1">IF(TYPE(VLOOKUP(A67,#REF!,$M$7,FALSE))&lt;&gt;16,VLOOKUP(A67,#REF!,$M$7,FALSE),"")</f>
        <v/>
      </c>
      <c r="N67" s="113" t="str">
        <f ca="1">IF(TYPE(VLOOKUP(A67,#REF!,$N$7,FALSE))&lt;&gt;16,VLOOKUP(A67,#REF!,$N$7,FALSE),"")</f>
        <v/>
      </c>
      <c r="O67" s="76" t="str">
        <f ca="1">IF(D67="","",IF(C67="◆",0.5,IF(D67="A",0.5,IF(D67="B",0.5,0.6666667))))</f>
        <v/>
      </c>
      <c r="P67" s="26" t="s">
        <v>7</v>
      </c>
      <c r="Q67" s="25" t="str">
        <f ca="1">IF(TYPE(VLOOKUP(A67,#REF!,$Q$7,FALSE))&lt;&gt;16,VLOOKUP(A67,#REF!,$Q$7,FALSE),"")</f>
        <v/>
      </c>
      <c r="R67" s="19" t="str">
        <f ca="1">IF(Q67="","",IF(C67=0,ROUNDDOWN(O67*Q67,),ROUNDDOWN(#REF!*0.5,)))</f>
        <v/>
      </c>
      <c r="S67" s="24"/>
      <c r="T67" s="42" t="e">
        <f ca="1">IF(TYPE(VLOOKUP(A67,#REF!,$T$7,FALSE))&lt;&gt;16,VLOOKUP(A67,#REF!,$T$7,FALSE),"")+1</f>
        <v>#VALUE!</v>
      </c>
    </row>
    <row r="68" spans="1:20" s="7" customFormat="1" ht="25.15" hidden="1" customHeight="1">
      <c r="A68" s="47" t="str">
        <f ca="1">IF(A67="","",A67+1)</f>
        <v/>
      </c>
      <c r="B68" s="108"/>
      <c r="C68" s="117"/>
      <c r="D68" s="120"/>
      <c r="E68" s="120"/>
      <c r="F68" s="120"/>
      <c r="G68" s="120"/>
      <c r="H68" s="120"/>
      <c r="I68" s="120"/>
      <c r="J68" s="123"/>
      <c r="K68" s="111"/>
      <c r="L68" s="114"/>
      <c r="M68" s="114"/>
      <c r="N68" s="114"/>
      <c r="O68" s="77"/>
      <c r="P68" s="48" t="s">
        <v>6</v>
      </c>
      <c r="Q68" s="23" t="str">
        <f ca="1">IF(TYPE(VLOOKUP(A68,#REF!,$Q$7,FALSE))&lt;&gt;16,VLOOKUP(A68,#REF!,$Q$7,FALSE),"")</f>
        <v/>
      </c>
      <c r="R68" s="16" t="str">
        <f ca="1">IF(Q68="","",IF(C67=0,ROUNDDOWN(O67*Q68,),ROUNDDOWN(#REF!*0.5,)))</f>
        <v/>
      </c>
      <c r="S68" s="22"/>
      <c r="T68" s="42" t="e">
        <f ca="1">IF(TYPE(VLOOKUP(A68,#REF!,$T$7,FALSE))&lt;&gt;16,VLOOKUP(A68,#REF!,$T$7,FALSE),"")+1</f>
        <v>#VALUE!</v>
      </c>
    </row>
    <row r="69" spans="1:20" s="7" customFormat="1" ht="25.15" hidden="1" customHeight="1">
      <c r="A69" s="47" t="str">
        <f ca="1">IF(A68="","",A68+1)</f>
        <v/>
      </c>
      <c r="B69" s="109"/>
      <c r="C69" s="118"/>
      <c r="D69" s="121"/>
      <c r="E69" s="121"/>
      <c r="F69" s="121"/>
      <c r="G69" s="121"/>
      <c r="H69" s="121"/>
      <c r="I69" s="121"/>
      <c r="J69" s="124"/>
      <c r="K69" s="112"/>
      <c r="L69" s="115"/>
      <c r="M69" s="115"/>
      <c r="N69" s="115"/>
      <c r="O69" s="78"/>
      <c r="P69" s="49" t="s">
        <v>5</v>
      </c>
      <c r="Q69" s="12" t="str">
        <f ca="1">IF(TYPE(VLOOKUP(A69,#REF!,$Q$7,FALSE))&lt;&gt;16,VLOOKUP(A69,#REF!,$Q$7,FALSE),"")</f>
        <v/>
      </c>
      <c r="R69" s="12" t="str">
        <f ca="1">IF(Q69="","",IF(C67=0,ROUNDDOWN(O67*Q69,),ROUNDDOWN(#REF!*0.8,)))</f>
        <v/>
      </c>
      <c r="S69" s="21"/>
      <c r="T69" s="42" t="e">
        <f ca="1">IF(TYPE(VLOOKUP(A69,#REF!,$T$7,FALSE))&lt;&gt;16,VLOOKUP(A69,#REF!,$T$7,FALSE),"")+1</f>
        <v>#VALUE!</v>
      </c>
    </row>
    <row r="70" spans="1:20" s="7" customFormat="1" ht="25.15" hidden="1" customHeight="1">
      <c r="A70" s="47" t="str">
        <f ca="1">IF(TYPE(VLOOKUP($B$1,INDIRECT("'１－２'!$A"&amp;T69&amp;":$AT$400"),1,FALSE))&lt;&gt;16,VLOOKUP($B$1,INDIRECT("'１－２'!$A"&amp;T69&amp;":$AT$400"),2,FALSE),"")</f>
        <v/>
      </c>
      <c r="B70" s="100" t="str">
        <f ca="1">IF(TYPE(VLOOKUP(A70,#REF!,$B$7,FALSE))&lt;&gt;16,VLOOKUP(A70,#REF!,$B$7,FALSE),"")</f>
        <v/>
      </c>
      <c r="C70" s="116" t="str">
        <f ca="1">IF(TYPE(VLOOKUP(A70,#REF!,$C$7,FALSE))&lt;&gt;16,VLOOKUP(A70,#REF!,$C$7,FALSE),"")</f>
        <v/>
      </c>
      <c r="D70" s="119" t="str">
        <f ca="1">IF(TYPE(VLOOKUP(A70,#REF!,$D$7,FALSE))&lt;&gt;16,VLOOKUP(A70,#REF!,$D$7,FALSE),"")</f>
        <v/>
      </c>
      <c r="E70" s="119" t="str">
        <f ca="1">IF(TYPE(VLOOKUP(A70,#REF!,$E$7,FALSE))&lt;&gt;16,VLOOKUP(A70,#REF!,$E$7,FALSE),"")</f>
        <v/>
      </c>
      <c r="F70" s="119" t="str">
        <f ca="1">IF(TYPE(VLOOKUP(A70,#REF!,$F$7,FALSE))&lt;&gt;16,VLOOKUP(A70,#REF!,$F$7,FALSE),"")</f>
        <v/>
      </c>
      <c r="G70" s="119" t="str">
        <f ca="1">IF(TYPE(VLOOKUP(A70,#REF!,$G$7,FALSE))&lt;&gt;16,VLOOKUP(A70,#REF!,$G$7,FALSE),"")</f>
        <v/>
      </c>
      <c r="H70" s="119" t="str">
        <f ca="1">IF(TYPE(VLOOKUP(A70,#REF!,$H$7,FALSE))&lt;&gt;16,VLOOKUP(A70,#REF!,$H$7,FALSE),"")</f>
        <v/>
      </c>
      <c r="I70" s="119" t="str">
        <f ca="1">IF(TYPE(VLOOKUP(A70,#REF!,$I$7,FALSE))&lt;&gt;16,VLOOKUP(A70,#REF!,$I$7,FALSE),"")</f>
        <v/>
      </c>
      <c r="J70" s="122" t="str">
        <f ca="1">IF(TYPE(VLOOKUP(A70,#REF!,$J$7,FALSE))&lt;&gt;16,VLOOKUP(A70,#REF!,$J$7,FALSE),"")</f>
        <v/>
      </c>
      <c r="K70" s="110" t="str">
        <f ca="1">IF(TYPE(VLOOKUP(A70,#REF!,$K$7,FALSE))&lt;&gt;16,VLOOKUP(A70,#REF!,$K$7,FALSE),"")</f>
        <v/>
      </c>
      <c r="L70" s="113" t="str">
        <f ca="1">IF(TYPE(VLOOKUP(A70,#REF!,$L$7,FALSE))&lt;&gt;16,VLOOKUP(A70,#REF!,$L$7,FALSE),"")</f>
        <v/>
      </c>
      <c r="M70" s="113" t="str">
        <f ca="1">IF(TYPE(VLOOKUP(A70,#REF!,$M$7,FALSE))&lt;&gt;16,VLOOKUP(A70,#REF!,$M$7,FALSE),"")</f>
        <v/>
      </c>
      <c r="N70" s="113" t="str">
        <f ca="1">IF(TYPE(VLOOKUP(A70,#REF!,$N$7,FALSE))&lt;&gt;16,VLOOKUP(A70,#REF!,$N$7,FALSE),"")</f>
        <v/>
      </c>
      <c r="O70" s="76" t="str">
        <f ca="1">IF(D70="","",IF(C70="◆",0.5,IF(D70="A",0.5,IF(D70="B",0.5,0.6666667))))</f>
        <v/>
      </c>
      <c r="P70" s="26" t="s">
        <v>7</v>
      </c>
      <c r="Q70" s="25" t="str">
        <f ca="1">IF(TYPE(VLOOKUP(A70,#REF!,$Q$7,FALSE))&lt;&gt;16,VLOOKUP(A70,#REF!,$Q$7,FALSE),"")</f>
        <v/>
      </c>
      <c r="R70" s="19" t="str">
        <f ca="1">IF(Q70="","",IF(C70=0,ROUNDDOWN(O70*Q70,),ROUNDDOWN(#REF!*0.5,)))</f>
        <v/>
      </c>
      <c r="S70" s="24"/>
      <c r="T70" s="42" t="e">
        <f ca="1">IF(TYPE(VLOOKUP(A70,#REF!,$T$7,FALSE))&lt;&gt;16,VLOOKUP(A70,#REF!,$T$7,FALSE),"")+1</f>
        <v>#VALUE!</v>
      </c>
    </row>
    <row r="71" spans="1:20" s="7" customFormat="1" ht="25.15" hidden="1" customHeight="1">
      <c r="A71" s="47" t="str">
        <f ca="1">IF(A70="","",A70+1)</f>
        <v/>
      </c>
      <c r="B71" s="108"/>
      <c r="C71" s="117"/>
      <c r="D71" s="120"/>
      <c r="E71" s="120"/>
      <c r="F71" s="120"/>
      <c r="G71" s="120"/>
      <c r="H71" s="120"/>
      <c r="I71" s="120"/>
      <c r="J71" s="123"/>
      <c r="K71" s="111"/>
      <c r="L71" s="114"/>
      <c r="M71" s="114"/>
      <c r="N71" s="114"/>
      <c r="O71" s="77"/>
      <c r="P71" s="48" t="s">
        <v>6</v>
      </c>
      <c r="Q71" s="23" t="str">
        <f ca="1">IF(TYPE(VLOOKUP(A71,#REF!,$Q$7,FALSE))&lt;&gt;16,VLOOKUP(A71,#REF!,$Q$7,FALSE),"")</f>
        <v/>
      </c>
      <c r="R71" s="16" t="str">
        <f ca="1">IF(Q71="","",IF(C70=0,ROUNDDOWN(O70*Q71,),ROUNDDOWN(#REF!*0.5,)))</f>
        <v/>
      </c>
      <c r="S71" s="22"/>
      <c r="T71" s="42" t="e">
        <f ca="1">IF(TYPE(VLOOKUP(A71,#REF!,$T$7,FALSE))&lt;&gt;16,VLOOKUP(A71,#REF!,$T$7,FALSE),"")+1</f>
        <v>#VALUE!</v>
      </c>
    </row>
    <row r="72" spans="1:20" s="7" customFormat="1" ht="25.15" hidden="1" customHeight="1">
      <c r="A72" s="47" t="str">
        <f ca="1">IF(A71="","",A71+1)</f>
        <v/>
      </c>
      <c r="B72" s="109"/>
      <c r="C72" s="118"/>
      <c r="D72" s="121"/>
      <c r="E72" s="121"/>
      <c r="F72" s="121"/>
      <c r="G72" s="121"/>
      <c r="H72" s="121"/>
      <c r="I72" s="121"/>
      <c r="J72" s="124"/>
      <c r="K72" s="112"/>
      <c r="L72" s="115"/>
      <c r="M72" s="115"/>
      <c r="N72" s="115"/>
      <c r="O72" s="78"/>
      <c r="P72" s="49" t="s">
        <v>5</v>
      </c>
      <c r="Q72" s="12" t="str">
        <f ca="1">IF(TYPE(VLOOKUP(A72,#REF!,$Q$7,FALSE))&lt;&gt;16,VLOOKUP(A72,#REF!,$Q$7,FALSE),"")</f>
        <v/>
      </c>
      <c r="R72" s="12" t="str">
        <f ca="1">IF(Q72="","",IF(C70=0,ROUNDDOWN(O70*Q72,),ROUNDDOWN(#REF!*0.8,)))</f>
        <v/>
      </c>
      <c r="S72" s="21"/>
      <c r="T72" s="42" t="e">
        <f ca="1">IF(TYPE(VLOOKUP(A72,#REF!,$T$7,FALSE))&lt;&gt;16,VLOOKUP(A72,#REF!,$T$7,FALSE),"")+1</f>
        <v>#VALUE!</v>
      </c>
    </row>
    <row r="73" spans="1:20" s="7" customFormat="1" ht="25.15" hidden="1" customHeight="1">
      <c r="A73" s="47" t="str">
        <f ca="1">IF(TYPE(VLOOKUP($B$1,INDIRECT("'１－２'!$A"&amp;T72&amp;":$AT$400"),1,FALSE))&lt;&gt;16,VLOOKUP($B$1,INDIRECT("'１－２'!$A"&amp;T72&amp;":$AT$400"),2,FALSE),"")</f>
        <v/>
      </c>
      <c r="B73" s="100" t="str">
        <f ca="1">IF(TYPE(VLOOKUP(A73,#REF!,$B$7,FALSE))&lt;&gt;16,VLOOKUP(A73,#REF!,$B$7,FALSE),"")</f>
        <v/>
      </c>
      <c r="C73" s="116" t="str">
        <f ca="1">IF(TYPE(VLOOKUP(A73,#REF!,$C$7,FALSE))&lt;&gt;16,VLOOKUP(A73,#REF!,$C$7,FALSE),"")</f>
        <v/>
      </c>
      <c r="D73" s="119" t="str">
        <f ca="1">IF(TYPE(VLOOKUP(A73,#REF!,$D$7,FALSE))&lt;&gt;16,VLOOKUP(A73,#REF!,$D$7,FALSE),"")</f>
        <v/>
      </c>
      <c r="E73" s="119" t="str">
        <f ca="1">IF(TYPE(VLOOKUP(A73,#REF!,$E$7,FALSE))&lt;&gt;16,VLOOKUP(A73,#REF!,$E$7,FALSE),"")</f>
        <v/>
      </c>
      <c r="F73" s="119" t="str">
        <f ca="1">IF(TYPE(VLOOKUP(A73,#REF!,$F$7,FALSE))&lt;&gt;16,VLOOKUP(A73,#REF!,$F$7,FALSE),"")</f>
        <v/>
      </c>
      <c r="G73" s="119" t="str">
        <f ca="1">IF(TYPE(VLOOKUP(A73,#REF!,$G$7,FALSE))&lt;&gt;16,VLOOKUP(A73,#REF!,$G$7,FALSE),"")</f>
        <v/>
      </c>
      <c r="H73" s="119" t="str">
        <f ca="1">IF(TYPE(VLOOKUP(A73,#REF!,$H$7,FALSE))&lt;&gt;16,VLOOKUP(A73,#REF!,$H$7,FALSE),"")</f>
        <v/>
      </c>
      <c r="I73" s="119" t="str">
        <f ca="1">IF(TYPE(VLOOKUP(A73,#REF!,$I$7,FALSE))&lt;&gt;16,VLOOKUP(A73,#REF!,$I$7,FALSE),"")</f>
        <v/>
      </c>
      <c r="J73" s="122" t="str">
        <f ca="1">IF(TYPE(VLOOKUP(A73,#REF!,$J$7,FALSE))&lt;&gt;16,VLOOKUP(A73,#REF!,$J$7,FALSE),"")</f>
        <v/>
      </c>
      <c r="K73" s="110" t="str">
        <f ca="1">IF(TYPE(VLOOKUP(A73,#REF!,$K$7,FALSE))&lt;&gt;16,VLOOKUP(A73,#REF!,$K$7,FALSE),"")</f>
        <v/>
      </c>
      <c r="L73" s="113" t="str">
        <f ca="1">IF(TYPE(VLOOKUP(A73,#REF!,$L$7,FALSE))&lt;&gt;16,VLOOKUP(A73,#REF!,$L$7,FALSE),"")</f>
        <v/>
      </c>
      <c r="M73" s="113" t="str">
        <f ca="1">IF(TYPE(VLOOKUP(A73,#REF!,$M$7,FALSE))&lt;&gt;16,VLOOKUP(A73,#REF!,$M$7,FALSE),"")</f>
        <v/>
      </c>
      <c r="N73" s="113" t="str">
        <f ca="1">IF(TYPE(VLOOKUP(A73,#REF!,$N$7,FALSE))&lt;&gt;16,VLOOKUP(A73,#REF!,$N$7,FALSE),"")</f>
        <v/>
      </c>
      <c r="O73" s="76" t="str">
        <f ca="1">IF(D73="","",IF(C73="◆",0.5,IF(D73="A",0.5,IF(D73="B",0.5,0.6666667))))</f>
        <v/>
      </c>
      <c r="P73" s="26" t="s">
        <v>7</v>
      </c>
      <c r="Q73" s="25" t="str">
        <f ca="1">IF(TYPE(VLOOKUP(A73,#REF!,$Q$7,FALSE))&lt;&gt;16,VLOOKUP(A73,#REF!,$Q$7,FALSE),"")</f>
        <v/>
      </c>
      <c r="R73" s="19" t="str">
        <f ca="1">IF(Q73="","",IF(C73=0,ROUNDDOWN(O73*Q73,),ROUNDDOWN(#REF!*0.5,)))</f>
        <v/>
      </c>
      <c r="S73" s="24"/>
      <c r="T73" s="42" t="e">
        <f ca="1">IF(TYPE(VLOOKUP(A73,#REF!,$T$7,FALSE))&lt;&gt;16,VLOOKUP(A73,#REF!,$T$7,FALSE),"")+1</f>
        <v>#VALUE!</v>
      </c>
    </row>
    <row r="74" spans="1:20" s="7" customFormat="1" ht="25.15" hidden="1" customHeight="1">
      <c r="A74" s="47" t="str">
        <f ca="1">IF(A73="","",A73+1)</f>
        <v/>
      </c>
      <c r="B74" s="108"/>
      <c r="C74" s="117"/>
      <c r="D74" s="120"/>
      <c r="E74" s="120"/>
      <c r="F74" s="120"/>
      <c r="G74" s="120"/>
      <c r="H74" s="120"/>
      <c r="I74" s="120"/>
      <c r="J74" s="123"/>
      <c r="K74" s="111"/>
      <c r="L74" s="114"/>
      <c r="M74" s="114"/>
      <c r="N74" s="114"/>
      <c r="O74" s="77"/>
      <c r="P74" s="48" t="s">
        <v>6</v>
      </c>
      <c r="Q74" s="23" t="str">
        <f ca="1">IF(TYPE(VLOOKUP(A74,#REF!,$Q$7,FALSE))&lt;&gt;16,VLOOKUP(A74,#REF!,$Q$7,FALSE),"")</f>
        <v/>
      </c>
      <c r="R74" s="16" t="str">
        <f ca="1">IF(Q74="","",IF(C73=0,ROUNDDOWN(O73*Q74,),ROUNDDOWN(#REF!*0.5,)))</f>
        <v/>
      </c>
      <c r="S74" s="22"/>
      <c r="T74" s="42" t="e">
        <f ca="1">IF(TYPE(VLOOKUP(A74,#REF!,$T$7,FALSE))&lt;&gt;16,VLOOKUP(A74,#REF!,$T$7,FALSE),"")+1</f>
        <v>#VALUE!</v>
      </c>
    </row>
    <row r="75" spans="1:20" s="7" customFormat="1" ht="25.15" hidden="1" customHeight="1">
      <c r="A75" s="47" t="str">
        <f ca="1">IF(A74="","",A74+1)</f>
        <v/>
      </c>
      <c r="B75" s="109"/>
      <c r="C75" s="118"/>
      <c r="D75" s="121"/>
      <c r="E75" s="121"/>
      <c r="F75" s="121"/>
      <c r="G75" s="121"/>
      <c r="H75" s="121"/>
      <c r="I75" s="121"/>
      <c r="J75" s="124"/>
      <c r="K75" s="112"/>
      <c r="L75" s="115"/>
      <c r="M75" s="115"/>
      <c r="N75" s="115"/>
      <c r="O75" s="78"/>
      <c r="P75" s="49" t="s">
        <v>5</v>
      </c>
      <c r="Q75" s="12" t="str">
        <f ca="1">IF(TYPE(VLOOKUP(A75,#REF!,$Q$7,FALSE))&lt;&gt;16,VLOOKUP(A75,#REF!,$Q$7,FALSE),"")</f>
        <v/>
      </c>
      <c r="R75" s="12" t="str">
        <f ca="1">IF(Q75="","",IF(C73=0,ROUNDDOWN(O73*Q75,),ROUNDDOWN(#REF!*0.8,)))</f>
        <v/>
      </c>
      <c r="S75" s="21"/>
      <c r="T75" s="42" t="e">
        <f ca="1">IF(TYPE(VLOOKUP(A75,#REF!,$T$7,FALSE))&lt;&gt;16,VLOOKUP(A75,#REF!,$T$7,FALSE),"")+1</f>
        <v>#VALUE!</v>
      </c>
    </row>
    <row r="76" spans="1:20" s="7" customFormat="1" ht="25.15" hidden="1" customHeight="1">
      <c r="A76" s="47" t="str">
        <f ca="1">IF(TYPE(VLOOKUP($B$1,INDIRECT("'１－２'!$A"&amp;T75&amp;":$AT$400"),1,FALSE))&lt;&gt;16,VLOOKUP($B$1,INDIRECT("'１－２'!$A"&amp;T75&amp;":$AT$400"),2,FALSE),"")</f>
        <v/>
      </c>
      <c r="B76" s="100" t="str">
        <f ca="1">IF(TYPE(VLOOKUP(A76,#REF!,$B$7,FALSE))&lt;&gt;16,VLOOKUP(A76,#REF!,$B$7,FALSE),"")</f>
        <v/>
      </c>
      <c r="C76" s="116" t="str">
        <f ca="1">IF(TYPE(VLOOKUP(A76,#REF!,$C$7,FALSE))&lt;&gt;16,VLOOKUP(A76,#REF!,$C$7,FALSE),"")</f>
        <v/>
      </c>
      <c r="D76" s="119" t="str">
        <f ca="1">IF(TYPE(VLOOKUP(A76,#REF!,$D$7,FALSE))&lt;&gt;16,VLOOKUP(A76,#REF!,$D$7,FALSE),"")</f>
        <v/>
      </c>
      <c r="E76" s="119" t="str">
        <f ca="1">IF(TYPE(VLOOKUP(A76,#REF!,$E$7,FALSE))&lt;&gt;16,VLOOKUP(A76,#REF!,$E$7,FALSE),"")</f>
        <v/>
      </c>
      <c r="F76" s="119" t="str">
        <f ca="1">IF(TYPE(VLOOKUP(A76,#REF!,$F$7,FALSE))&lt;&gt;16,VLOOKUP(A76,#REF!,$F$7,FALSE),"")</f>
        <v/>
      </c>
      <c r="G76" s="119" t="str">
        <f ca="1">IF(TYPE(VLOOKUP(A76,#REF!,$G$7,FALSE))&lt;&gt;16,VLOOKUP(A76,#REF!,$G$7,FALSE),"")</f>
        <v/>
      </c>
      <c r="H76" s="119" t="str">
        <f ca="1">IF(TYPE(VLOOKUP(A76,#REF!,$H$7,FALSE))&lt;&gt;16,VLOOKUP(A76,#REF!,$H$7,FALSE),"")</f>
        <v/>
      </c>
      <c r="I76" s="119" t="str">
        <f ca="1">IF(TYPE(VLOOKUP(A76,#REF!,$I$7,FALSE))&lt;&gt;16,VLOOKUP(A76,#REF!,$I$7,FALSE),"")</f>
        <v/>
      </c>
      <c r="J76" s="122" t="str">
        <f ca="1">IF(TYPE(VLOOKUP(A76,#REF!,$J$7,FALSE))&lt;&gt;16,VLOOKUP(A76,#REF!,$J$7,FALSE),"")</f>
        <v/>
      </c>
      <c r="K76" s="110" t="str">
        <f ca="1">IF(TYPE(VLOOKUP(A76,#REF!,$K$7,FALSE))&lt;&gt;16,VLOOKUP(A76,#REF!,$K$7,FALSE),"")</f>
        <v/>
      </c>
      <c r="L76" s="113" t="str">
        <f ca="1">IF(TYPE(VLOOKUP(A76,#REF!,$L$7,FALSE))&lt;&gt;16,VLOOKUP(A76,#REF!,$L$7,FALSE),"")</f>
        <v/>
      </c>
      <c r="M76" s="113" t="str">
        <f ca="1">IF(TYPE(VLOOKUP(A76,#REF!,$M$7,FALSE))&lt;&gt;16,VLOOKUP(A76,#REF!,$M$7,FALSE),"")</f>
        <v/>
      </c>
      <c r="N76" s="113" t="str">
        <f ca="1">IF(TYPE(VLOOKUP(A76,#REF!,$N$7,FALSE))&lt;&gt;16,VLOOKUP(A76,#REF!,$N$7,FALSE),"")</f>
        <v/>
      </c>
      <c r="O76" s="76" t="str">
        <f ca="1">IF(D76="","",IF(C76="◆",0.5,IF(D76="A",0.5,IF(D76="B",0.5,0.6666667))))</f>
        <v/>
      </c>
      <c r="P76" s="26" t="s">
        <v>7</v>
      </c>
      <c r="Q76" s="25" t="str">
        <f ca="1">IF(TYPE(VLOOKUP(A76,#REF!,$Q$7,FALSE))&lt;&gt;16,VLOOKUP(A76,#REF!,$Q$7,FALSE),"")</f>
        <v/>
      </c>
      <c r="R76" s="19" t="str">
        <f ca="1">IF(Q76="","",IF(C76=0,ROUNDDOWN(O76*Q76,),ROUNDDOWN(#REF!*0.5,)))</f>
        <v/>
      </c>
      <c r="S76" s="24"/>
      <c r="T76" s="42" t="e">
        <f ca="1">IF(TYPE(VLOOKUP(A76,#REF!,$T$7,FALSE))&lt;&gt;16,VLOOKUP(A76,#REF!,$T$7,FALSE),"")+1</f>
        <v>#VALUE!</v>
      </c>
    </row>
    <row r="77" spans="1:20" s="7" customFormat="1" ht="25.15" hidden="1" customHeight="1">
      <c r="A77" s="47" t="str">
        <f ca="1">IF(A76="","",A76+1)</f>
        <v/>
      </c>
      <c r="B77" s="108"/>
      <c r="C77" s="117"/>
      <c r="D77" s="120"/>
      <c r="E77" s="120"/>
      <c r="F77" s="120"/>
      <c r="G77" s="120"/>
      <c r="H77" s="120"/>
      <c r="I77" s="120"/>
      <c r="J77" s="123"/>
      <c r="K77" s="111"/>
      <c r="L77" s="114"/>
      <c r="M77" s="114"/>
      <c r="N77" s="114"/>
      <c r="O77" s="77"/>
      <c r="P77" s="48" t="s">
        <v>6</v>
      </c>
      <c r="Q77" s="23" t="str">
        <f ca="1">IF(TYPE(VLOOKUP(A77,#REF!,$Q$7,FALSE))&lt;&gt;16,VLOOKUP(A77,#REF!,$Q$7,FALSE),"")</f>
        <v/>
      </c>
      <c r="R77" s="16" t="str">
        <f ca="1">IF(Q77="","",IF(C76=0,ROUNDDOWN(O76*Q77,),ROUNDDOWN(#REF!*0.5,)))</f>
        <v/>
      </c>
      <c r="S77" s="22"/>
      <c r="T77" s="42" t="e">
        <f ca="1">IF(TYPE(VLOOKUP(A77,#REF!,$T$7,FALSE))&lt;&gt;16,VLOOKUP(A77,#REF!,$T$7,FALSE),"")+1</f>
        <v>#VALUE!</v>
      </c>
    </row>
    <row r="78" spans="1:20" s="7" customFormat="1" ht="25.15" hidden="1" customHeight="1">
      <c r="A78" s="47" t="str">
        <f ca="1">IF(A77="","",A77+1)</f>
        <v/>
      </c>
      <c r="B78" s="109"/>
      <c r="C78" s="118"/>
      <c r="D78" s="121"/>
      <c r="E78" s="121"/>
      <c r="F78" s="121"/>
      <c r="G78" s="121"/>
      <c r="H78" s="121"/>
      <c r="I78" s="121"/>
      <c r="J78" s="124"/>
      <c r="K78" s="112"/>
      <c r="L78" s="115"/>
      <c r="M78" s="115"/>
      <c r="N78" s="115"/>
      <c r="O78" s="78"/>
      <c r="P78" s="49" t="s">
        <v>5</v>
      </c>
      <c r="Q78" s="12" t="str">
        <f ca="1">IF(TYPE(VLOOKUP(A78,#REF!,$Q$7,FALSE))&lt;&gt;16,VLOOKUP(A78,#REF!,$Q$7,FALSE),"")</f>
        <v/>
      </c>
      <c r="R78" s="12" t="str">
        <f ca="1">IF(Q78="","",IF(C76=0,ROUNDDOWN(O76*Q78,),ROUNDDOWN(#REF!*0.8,)))</f>
        <v/>
      </c>
      <c r="S78" s="21"/>
      <c r="T78" s="42" t="e">
        <f ca="1">IF(TYPE(VLOOKUP(A78,#REF!,$T$7,FALSE))&lt;&gt;16,VLOOKUP(A78,#REF!,$T$7,FALSE),"")+1</f>
        <v>#VALUE!</v>
      </c>
    </row>
    <row r="79" spans="1:20" s="7" customFormat="1" ht="25.15" hidden="1" customHeight="1">
      <c r="A79" s="47" t="str">
        <f ca="1">IF(TYPE(VLOOKUP($B$1,INDIRECT("'１－２'!$A"&amp;T78&amp;":$AT$400"),1,FALSE))&lt;&gt;16,VLOOKUP($B$1,INDIRECT("'１－２'!$A"&amp;T78&amp;":$AT$400"),2,FALSE),"")</f>
        <v/>
      </c>
      <c r="B79" s="100" t="str">
        <f ca="1">IF(TYPE(VLOOKUP(A79,#REF!,$B$7,FALSE))&lt;&gt;16,VLOOKUP(A79,#REF!,$B$7,FALSE),"")</f>
        <v/>
      </c>
      <c r="C79" s="116" t="str">
        <f ca="1">IF(TYPE(VLOOKUP(A79,#REF!,$C$7,FALSE))&lt;&gt;16,VLOOKUP(A79,#REF!,$C$7,FALSE),"")</f>
        <v/>
      </c>
      <c r="D79" s="119" t="str">
        <f ca="1">IF(TYPE(VLOOKUP(A79,#REF!,$D$7,FALSE))&lt;&gt;16,VLOOKUP(A79,#REF!,$D$7,FALSE),"")</f>
        <v/>
      </c>
      <c r="E79" s="119" t="str">
        <f ca="1">IF(TYPE(VLOOKUP(A79,#REF!,$E$7,FALSE))&lt;&gt;16,VLOOKUP(A79,#REF!,$E$7,FALSE),"")</f>
        <v/>
      </c>
      <c r="F79" s="119" t="str">
        <f ca="1">IF(TYPE(VLOOKUP(A79,#REF!,$F$7,FALSE))&lt;&gt;16,VLOOKUP(A79,#REF!,$F$7,FALSE),"")</f>
        <v/>
      </c>
      <c r="G79" s="119" t="str">
        <f ca="1">IF(TYPE(VLOOKUP(A79,#REF!,$G$7,FALSE))&lt;&gt;16,VLOOKUP(A79,#REF!,$G$7,FALSE),"")</f>
        <v/>
      </c>
      <c r="H79" s="119" t="str">
        <f ca="1">IF(TYPE(VLOOKUP(A79,#REF!,$H$7,FALSE))&lt;&gt;16,VLOOKUP(A79,#REF!,$H$7,FALSE),"")</f>
        <v/>
      </c>
      <c r="I79" s="119" t="str">
        <f ca="1">IF(TYPE(VLOOKUP(A79,#REF!,$I$7,FALSE))&lt;&gt;16,VLOOKUP(A79,#REF!,$I$7,FALSE),"")</f>
        <v/>
      </c>
      <c r="J79" s="122" t="str">
        <f ca="1">IF(TYPE(VLOOKUP(A79,#REF!,$J$7,FALSE))&lt;&gt;16,VLOOKUP(A79,#REF!,$J$7,FALSE),"")</f>
        <v/>
      </c>
      <c r="K79" s="110" t="str">
        <f ca="1">IF(TYPE(VLOOKUP(A79,#REF!,$K$7,FALSE))&lt;&gt;16,VLOOKUP(A79,#REF!,$K$7,FALSE),"")</f>
        <v/>
      </c>
      <c r="L79" s="113" t="str">
        <f ca="1">IF(TYPE(VLOOKUP(A79,#REF!,$L$7,FALSE))&lt;&gt;16,VLOOKUP(A79,#REF!,$L$7,FALSE),"")</f>
        <v/>
      </c>
      <c r="M79" s="113" t="str">
        <f ca="1">IF(TYPE(VLOOKUP(A79,#REF!,$M$7,FALSE))&lt;&gt;16,VLOOKUP(A79,#REF!,$M$7,FALSE),"")</f>
        <v/>
      </c>
      <c r="N79" s="113" t="str">
        <f ca="1">IF(TYPE(VLOOKUP(A79,#REF!,$N$7,FALSE))&lt;&gt;16,VLOOKUP(A79,#REF!,$N$7,FALSE),"")</f>
        <v/>
      </c>
      <c r="O79" s="76" t="str">
        <f ca="1">IF(D79="","",IF(C79="◆",0.5,IF(D79="A",0.5,IF(D79="B",0.5,0.6666667))))</f>
        <v/>
      </c>
      <c r="P79" s="26" t="s">
        <v>7</v>
      </c>
      <c r="Q79" s="25" t="str">
        <f ca="1">IF(TYPE(VLOOKUP(A79,#REF!,$Q$7,FALSE))&lt;&gt;16,VLOOKUP(A79,#REF!,$Q$7,FALSE),"")</f>
        <v/>
      </c>
      <c r="R79" s="19" t="str">
        <f ca="1">IF(Q79="","",IF(C79=0,ROUNDDOWN(O79*Q79,),ROUNDDOWN(#REF!*0.5,)))</f>
        <v/>
      </c>
      <c r="S79" s="24"/>
      <c r="T79" s="42" t="e">
        <f ca="1">IF(TYPE(VLOOKUP(A79,#REF!,$T$7,FALSE))&lt;&gt;16,VLOOKUP(A79,#REF!,$T$7,FALSE),"")+1</f>
        <v>#VALUE!</v>
      </c>
    </row>
    <row r="80" spans="1:20" s="7" customFormat="1" ht="25.15" hidden="1" customHeight="1">
      <c r="A80" s="47" t="str">
        <f ca="1">IF(A79="","",A79+1)</f>
        <v/>
      </c>
      <c r="B80" s="108"/>
      <c r="C80" s="117"/>
      <c r="D80" s="120"/>
      <c r="E80" s="120"/>
      <c r="F80" s="120"/>
      <c r="G80" s="120"/>
      <c r="H80" s="120"/>
      <c r="I80" s="120"/>
      <c r="J80" s="123"/>
      <c r="K80" s="111"/>
      <c r="L80" s="114"/>
      <c r="M80" s="114"/>
      <c r="N80" s="114"/>
      <c r="O80" s="77"/>
      <c r="P80" s="48" t="s">
        <v>6</v>
      </c>
      <c r="Q80" s="23" t="str">
        <f ca="1">IF(TYPE(VLOOKUP(A80,#REF!,$Q$7,FALSE))&lt;&gt;16,VLOOKUP(A80,#REF!,$Q$7,FALSE),"")</f>
        <v/>
      </c>
      <c r="R80" s="16" t="str">
        <f ca="1">IF(Q80="","",IF(C79=0,ROUNDDOWN(O79*Q80,),ROUNDDOWN(#REF!*0.5,)))</f>
        <v/>
      </c>
      <c r="S80" s="22"/>
      <c r="T80" s="42" t="e">
        <f ca="1">IF(TYPE(VLOOKUP(A80,#REF!,$T$7,FALSE))&lt;&gt;16,VLOOKUP(A80,#REF!,$T$7,FALSE),"")+1</f>
        <v>#VALUE!</v>
      </c>
    </row>
    <row r="81" spans="1:20" s="7" customFormat="1" ht="25.15" hidden="1" customHeight="1">
      <c r="A81" s="47" t="str">
        <f ca="1">IF(A80="","",A80+1)</f>
        <v/>
      </c>
      <c r="B81" s="109"/>
      <c r="C81" s="118"/>
      <c r="D81" s="121"/>
      <c r="E81" s="121"/>
      <c r="F81" s="121"/>
      <c r="G81" s="121"/>
      <c r="H81" s="121"/>
      <c r="I81" s="121"/>
      <c r="J81" s="124"/>
      <c r="K81" s="112"/>
      <c r="L81" s="115"/>
      <c r="M81" s="115"/>
      <c r="N81" s="115"/>
      <c r="O81" s="78"/>
      <c r="P81" s="49" t="s">
        <v>5</v>
      </c>
      <c r="Q81" s="12" t="str">
        <f ca="1">IF(TYPE(VLOOKUP(A81,#REF!,$Q$7,FALSE))&lt;&gt;16,VLOOKUP(A81,#REF!,$Q$7,FALSE),"")</f>
        <v/>
      </c>
      <c r="R81" s="12" t="str">
        <f ca="1">IF(Q81="","",IF(C79=0,ROUNDDOWN(O79*Q81,),ROUNDDOWN(#REF!*0.8,)))</f>
        <v/>
      </c>
      <c r="S81" s="21"/>
      <c r="T81" s="42" t="e">
        <f ca="1">IF(TYPE(VLOOKUP(A81,#REF!,$T$7,FALSE))&lt;&gt;16,VLOOKUP(A81,#REF!,$T$7,FALSE),"")+1</f>
        <v>#VALUE!</v>
      </c>
    </row>
    <row r="82" spans="1:20" s="7" customFormat="1" ht="25.15" hidden="1" customHeight="1">
      <c r="A82" s="47" t="str">
        <f ca="1">IF(TYPE(VLOOKUP($B$1,INDIRECT("'１－２'!$A"&amp;T81&amp;":$AT$400"),1,FALSE))&lt;&gt;16,VLOOKUP($B$1,INDIRECT("'１－２'!$A"&amp;T81&amp;":$AT$400"),2,FALSE),"")</f>
        <v/>
      </c>
      <c r="B82" s="100" t="str">
        <f ca="1">IF(TYPE(VLOOKUP(A82,#REF!,$B$7,FALSE))&lt;&gt;16,VLOOKUP(A82,#REF!,$B$7,FALSE),"")</f>
        <v/>
      </c>
      <c r="C82" s="116" t="str">
        <f ca="1">IF(TYPE(VLOOKUP(A82,#REF!,$C$7,FALSE))&lt;&gt;16,VLOOKUP(A82,#REF!,$C$7,FALSE),"")</f>
        <v/>
      </c>
      <c r="D82" s="119" t="str">
        <f ca="1">IF(TYPE(VLOOKUP(A82,#REF!,$D$7,FALSE))&lt;&gt;16,VLOOKUP(A82,#REF!,$D$7,FALSE),"")</f>
        <v/>
      </c>
      <c r="E82" s="119" t="str">
        <f ca="1">IF(TYPE(VLOOKUP(A82,#REF!,$E$7,FALSE))&lt;&gt;16,VLOOKUP(A82,#REF!,$E$7,FALSE),"")</f>
        <v/>
      </c>
      <c r="F82" s="119" t="str">
        <f ca="1">IF(TYPE(VLOOKUP(A82,#REF!,$F$7,FALSE))&lt;&gt;16,VLOOKUP(A82,#REF!,$F$7,FALSE),"")</f>
        <v/>
      </c>
      <c r="G82" s="119" t="str">
        <f ca="1">IF(TYPE(VLOOKUP(A82,#REF!,$G$7,FALSE))&lt;&gt;16,VLOOKUP(A82,#REF!,$G$7,FALSE),"")</f>
        <v/>
      </c>
      <c r="H82" s="119" t="str">
        <f ca="1">IF(TYPE(VLOOKUP(A82,#REF!,$H$7,FALSE))&lt;&gt;16,VLOOKUP(A82,#REF!,$H$7,FALSE),"")</f>
        <v/>
      </c>
      <c r="I82" s="119" t="str">
        <f ca="1">IF(TYPE(VLOOKUP(A82,#REF!,$I$7,FALSE))&lt;&gt;16,VLOOKUP(A82,#REF!,$I$7,FALSE),"")</f>
        <v/>
      </c>
      <c r="J82" s="122" t="str">
        <f ca="1">IF(TYPE(VLOOKUP(A82,#REF!,$J$7,FALSE))&lt;&gt;16,VLOOKUP(A82,#REF!,$J$7,FALSE),"")</f>
        <v/>
      </c>
      <c r="K82" s="110" t="str">
        <f ca="1">IF(TYPE(VLOOKUP(A82,#REF!,$K$7,FALSE))&lt;&gt;16,VLOOKUP(A82,#REF!,$K$7,FALSE),"")</f>
        <v/>
      </c>
      <c r="L82" s="113" t="str">
        <f ca="1">IF(TYPE(VLOOKUP(A82,#REF!,$L$7,FALSE))&lt;&gt;16,VLOOKUP(A82,#REF!,$L$7,FALSE),"")</f>
        <v/>
      </c>
      <c r="M82" s="113" t="str">
        <f ca="1">IF(TYPE(VLOOKUP(A82,#REF!,$M$7,FALSE))&lt;&gt;16,VLOOKUP(A82,#REF!,$M$7,FALSE),"")</f>
        <v/>
      </c>
      <c r="N82" s="113" t="str">
        <f ca="1">IF(TYPE(VLOOKUP(A82,#REF!,$N$7,FALSE))&lt;&gt;16,VLOOKUP(A82,#REF!,$N$7,FALSE),"")</f>
        <v/>
      </c>
      <c r="O82" s="76" t="str">
        <f ca="1">IF(D82="","",IF(C82="◆",0.5,IF(D82="A",0.5,IF(D82="B",0.5,0.6666667))))</f>
        <v/>
      </c>
      <c r="P82" s="26" t="s">
        <v>7</v>
      </c>
      <c r="Q82" s="25" t="str">
        <f ca="1">IF(TYPE(VLOOKUP(A82,#REF!,$Q$7,FALSE))&lt;&gt;16,VLOOKUP(A82,#REF!,$Q$7,FALSE),"")</f>
        <v/>
      </c>
      <c r="R82" s="19" t="str">
        <f ca="1">IF(Q82="","",IF(C82=0,ROUNDDOWN(O82*Q82,),ROUNDDOWN(#REF!*0.5,)))</f>
        <v/>
      </c>
      <c r="S82" s="24"/>
      <c r="T82" s="42" t="e">
        <f ca="1">IF(TYPE(VLOOKUP(A82,#REF!,$T$7,FALSE))&lt;&gt;16,VLOOKUP(A82,#REF!,$T$7,FALSE),"")+1</f>
        <v>#VALUE!</v>
      </c>
    </row>
    <row r="83" spans="1:20" s="7" customFormat="1" ht="25.15" hidden="1" customHeight="1">
      <c r="A83" s="47" t="str">
        <f ca="1">IF(A82="","",A82+1)</f>
        <v/>
      </c>
      <c r="B83" s="108"/>
      <c r="C83" s="117"/>
      <c r="D83" s="120"/>
      <c r="E83" s="120"/>
      <c r="F83" s="120"/>
      <c r="G83" s="120"/>
      <c r="H83" s="120"/>
      <c r="I83" s="120"/>
      <c r="J83" s="123"/>
      <c r="K83" s="111"/>
      <c r="L83" s="114"/>
      <c r="M83" s="114"/>
      <c r="N83" s="114"/>
      <c r="O83" s="77"/>
      <c r="P83" s="48" t="s">
        <v>6</v>
      </c>
      <c r="Q83" s="23" t="str">
        <f ca="1">IF(TYPE(VLOOKUP(A83,#REF!,$Q$7,FALSE))&lt;&gt;16,VLOOKUP(A83,#REF!,$Q$7,FALSE),"")</f>
        <v/>
      </c>
      <c r="R83" s="16" t="str">
        <f ca="1">IF(Q83="","",IF(C82=0,ROUNDDOWN(O82*Q83,),ROUNDDOWN(#REF!*0.5,)))</f>
        <v/>
      </c>
      <c r="S83" s="22"/>
      <c r="T83" s="42" t="e">
        <f ca="1">IF(TYPE(VLOOKUP(A83,#REF!,$T$7,FALSE))&lt;&gt;16,VLOOKUP(A83,#REF!,$T$7,FALSE),"")+1</f>
        <v>#VALUE!</v>
      </c>
    </row>
    <row r="84" spans="1:20" s="7" customFormat="1" ht="25.15" hidden="1" customHeight="1">
      <c r="A84" s="47" t="str">
        <f ca="1">IF(A83="","",A83+1)</f>
        <v/>
      </c>
      <c r="B84" s="109"/>
      <c r="C84" s="118"/>
      <c r="D84" s="121"/>
      <c r="E84" s="121"/>
      <c r="F84" s="121"/>
      <c r="G84" s="121"/>
      <c r="H84" s="121"/>
      <c r="I84" s="121"/>
      <c r="J84" s="124"/>
      <c r="K84" s="112"/>
      <c r="L84" s="115"/>
      <c r="M84" s="115"/>
      <c r="N84" s="115"/>
      <c r="O84" s="78"/>
      <c r="P84" s="49" t="s">
        <v>5</v>
      </c>
      <c r="Q84" s="12" t="str">
        <f ca="1">IF(TYPE(VLOOKUP(A84,#REF!,$Q$7,FALSE))&lt;&gt;16,VLOOKUP(A84,#REF!,$Q$7,FALSE),"")</f>
        <v/>
      </c>
      <c r="R84" s="12" t="str">
        <f ca="1">IF(Q84="","",IF(C82=0,ROUNDDOWN(O82*Q84,),ROUNDDOWN(#REF!*0.8,)))</f>
        <v/>
      </c>
      <c r="S84" s="21"/>
      <c r="T84" s="42" t="e">
        <f ca="1">IF(TYPE(VLOOKUP(A84,#REF!,$T$7,FALSE))&lt;&gt;16,VLOOKUP(A84,#REF!,$T$7,FALSE),"")+1</f>
        <v>#VALUE!</v>
      </c>
    </row>
    <row r="85" spans="1:20" s="7" customFormat="1" ht="25.15" hidden="1" customHeight="1">
      <c r="A85" s="47" t="str">
        <f ca="1">IF(TYPE(VLOOKUP($B$1,INDIRECT("'１－２'!$A"&amp;T84&amp;":$AT$400"),1,FALSE))&lt;&gt;16,VLOOKUP($B$1,INDIRECT("'１－２'!$A"&amp;T84&amp;":$AT$400"),2,FALSE),"")</f>
        <v/>
      </c>
      <c r="B85" s="100" t="str">
        <f ca="1">IF(TYPE(VLOOKUP(A85,#REF!,$B$7,FALSE))&lt;&gt;16,VLOOKUP(A85,#REF!,$B$7,FALSE),"")</f>
        <v/>
      </c>
      <c r="C85" s="116" t="str">
        <f ca="1">IF(TYPE(VLOOKUP(A85,#REF!,$C$7,FALSE))&lt;&gt;16,VLOOKUP(A85,#REF!,$C$7,FALSE),"")</f>
        <v/>
      </c>
      <c r="D85" s="119" t="str">
        <f ca="1">IF(TYPE(VLOOKUP(A85,#REF!,$D$7,FALSE))&lt;&gt;16,VLOOKUP(A85,#REF!,$D$7,FALSE),"")</f>
        <v/>
      </c>
      <c r="E85" s="119" t="str">
        <f ca="1">IF(TYPE(VLOOKUP(A85,#REF!,$E$7,FALSE))&lt;&gt;16,VLOOKUP(A85,#REF!,$E$7,FALSE),"")</f>
        <v/>
      </c>
      <c r="F85" s="119" t="str">
        <f ca="1">IF(TYPE(VLOOKUP(A85,#REF!,$F$7,FALSE))&lt;&gt;16,VLOOKUP(A85,#REF!,$F$7,FALSE),"")</f>
        <v/>
      </c>
      <c r="G85" s="119" t="str">
        <f ca="1">IF(TYPE(VLOOKUP(A85,#REF!,$G$7,FALSE))&lt;&gt;16,VLOOKUP(A85,#REF!,$G$7,FALSE),"")</f>
        <v/>
      </c>
      <c r="H85" s="119" t="str">
        <f ca="1">IF(TYPE(VLOOKUP(A85,#REF!,$H$7,FALSE))&lt;&gt;16,VLOOKUP(A85,#REF!,$H$7,FALSE),"")</f>
        <v/>
      </c>
      <c r="I85" s="119" t="str">
        <f ca="1">IF(TYPE(VLOOKUP(A85,#REF!,$I$7,FALSE))&lt;&gt;16,VLOOKUP(A85,#REF!,$I$7,FALSE),"")</f>
        <v/>
      </c>
      <c r="J85" s="122" t="str">
        <f ca="1">IF(TYPE(VLOOKUP(A85,#REF!,$J$7,FALSE))&lt;&gt;16,VLOOKUP(A85,#REF!,$J$7,FALSE),"")</f>
        <v/>
      </c>
      <c r="K85" s="110" t="str">
        <f ca="1">IF(TYPE(VLOOKUP(A85,#REF!,$K$7,FALSE))&lt;&gt;16,VLOOKUP(A85,#REF!,$K$7,FALSE),"")</f>
        <v/>
      </c>
      <c r="L85" s="113" t="str">
        <f ca="1">IF(TYPE(VLOOKUP(A85,#REF!,$L$7,FALSE))&lt;&gt;16,VLOOKUP(A85,#REF!,$L$7,FALSE),"")</f>
        <v/>
      </c>
      <c r="M85" s="113" t="str">
        <f ca="1">IF(TYPE(VLOOKUP(A85,#REF!,$M$7,FALSE))&lt;&gt;16,VLOOKUP(A85,#REF!,$M$7,FALSE),"")</f>
        <v/>
      </c>
      <c r="N85" s="113" t="str">
        <f ca="1">IF(TYPE(VLOOKUP(A85,#REF!,$N$7,FALSE))&lt;&gt;16,VLOOKUP(A85,#REF!,$N$7,FALSE),"")</f>
        <v/>
      </c>
      <c r="O85" s="76" t="str">
        <f ca="1">IF(D85="","",IF(C85="◆",0.5,IF(D85="A",0.5,IF(D85="B",0.5,0.6666667))))</f>
        <v/>
      </c>
      <c r="P85" s="26" t="s">
        <v>7</v>
      </c>
      <c r="Q85" s="25" t="str">
        <f ca="1">IF(TYPE(VLOOKUP(A85,#REF!,$Q$7,FALSE))&lt;&gt;16,VLOOKUP(A85,#REF!,$Q$7,FALSE),"")</f>
        <v/>
      </c>
      <c r="R85" s="19" t="str">
        <f ca="1">IF(Q85="","",IF(C85=0,ROUNDDOWN(O85*Q85,),ROUNDDOWN(#REF!*0.5,)))</f>
        <v/>
      </c>
      <c r="S85" s="24"/>
      <c r="T85" s="42" t="e">
        <f ca="1">IF(TYPE(VLOOKUP(A85,#REF!,$T$7,FALSE))&lt;&gt;16,VLOOKUP(A85,#REF!,$T$7,FALSE),"")+1</f>
        <v>#VALUE!</v>
      </c>
    </row>
    <row r="86" spans="1:20" s="7" customFormat="1" ht="25.15" hidden="1" customHeight="1">
      <c r="A86" s="47" t="str">
        <f ca="1">IF(A85="","",A85+1)</f>
        <v/>
      </c>
      <c r="B86" s="108"/>
      <c r="C86" s="117"/>
      <c r="D86" s="120"/>
      <c r="E86" s="120"/>
      <c r="F86" s="120"/>
      <c r="G86" s="120"/>
      <c r="H86" s="120"/>
      <c r="I86" s="120"/>
      <c r="J86" s="123"/>
      <c r="K86" s="111"/>
      <c r="L86" s="114"/>
      <c r="M86" s="114"/>
      <c r="N86" s="114"/>
      <c r="O86" s="77"/>
      <c r="P86" s="48" t="s">
        <v>6</v>
      </c>
      <c r="Q86" s="23" t="str">
        <f ca="1">IF(TYPE(VLOOKUP(A86,#REF!,$Q$7,FALSE))&lt;&gt;16,VLOOKUP(A86,#REF!,$Q$7,FALSE),"")</f>
        <v/>
      </c>
      <c r="R86" s="16" t="str">
        <f ca="1">IF(Q86="","",IF(C85=0,ROUNDDOWN(O85*Q86,),ROUNDDOWN(#REF!*0.5,)))</f>
        <v/>
      </c>
      <c r="S86" s="22"/>
      <c r="T86" s="42" t="e">
        <f ca="1">IF(TYPE(VLOOKUP(A86,#REF!,$T$7,FALSE))&lt;&gt;16,VLOOKUP(A86,#REF!,$T$7,FALSE),"")+1</f>
        <v>#VALUE!</v>
      </c>
    </row>
    <row r="87" spans="1:20" s="7" customFormat="1" ht="25.15" hidden="1" customHeight="1">
      <c r="A87" s="47" t="str">
        <f ca="1">IF(A86="","",A86+1)</f>
        <v/>
      </c>
      <c r="B87" s="109"/>
      <c r="C87" s="118"/>
      <c r="D87" s="121"/>
      <c r="E87" s="121"/>
      <c r="F87" s="121"/>
      <c r="G87" s="121"/>
      <c r="H87" s="121"/>
      <c r="I87" s="121"/>
      <c r="J87" s="124"/>
      <c r="K87" s="112"/>
      <c r="L87" s="115"/>
      <c r="M87" s="115"/>
      <c r="N87" s="115"/>
      <c r="O87" s="78"/>
      <c r="P87" s="49" t="s">
        <v>5</v>
      </c>
      <c r="Q87" s="12" t="str">
        <f ca="1">IF(TYPE(VLOOKUP(A87,#REF!,$Q$7,FALSE))&lt;&gt;16,VLOOKUP(A87,#REF!,$Q$7,FALSE),"")</f>
        <v/>
      </c>
      <c r="R87" s="12" t="str">
        <f ca="1">IF(Q87="","",IF(C85=0,ROUNDDOWN(O85*Q87,),ROUNDDOWN(#REF!*0.8,)))</f>
        <v/>
      </c>
      <c r="S87" s="21"/>
      <c r="T87" s="42" t="e">
        <f ca="1">IF(TYPE(VLOOKUP(A87,#REF!,$T$7,FALSE))&lt;&gt;16,VLOOKUP(A87,#REF!,$T$7,FALSE),"")+1</f>
        <v>#VALUE!</v>
      </c>
    </row>
    <row r="88" spans="1:20" s="7" customFormat="1" ht="25.15" hidden="1" customHeight="1">
      <c r="A88" s="47" t="str">
        <f ca="1">IF(TYPE(VLOOKUP($B$1,INDIRECT("'１－２'!$A"&amp;T87&amp;":$AT$400"),1,FALSE))&lt;&gt;16,VLOOKUP($B$1,INDIRECT("'１－２'!$A"&amp;T87&amp;":$AT$400"),2,FALSE),"")</f>
        <v/>
      </c>
      <c r="B88" s="100" t="str">
        <f ca="1">IF(TYPE(VLOOKUP(A88,#REF!,$B$7,FALSE))&lt;&gt;16,VLOOKUP(A88,#REF!,$B$7,FALSE),"")</f>
        <v/>
      </c>
      <c r="C88" s="116" t="str">
        <f ca="1">IF(TYPE(VLOOKUP(A88,#REF!,$C$7,FALSE))&lt;&gt;16,VLOOKUP(A88,#REF!,$C$7,FALSE),"")</f>
        <v/>
      </c>
      <c r="D88" s="119" t="str">
        <f ca="1">IF(TYPE(VLOOKUP(A88,#REF!,$D$7,FALSE))&lt;&gt;16,VLOOKUP(A88,#REF!,$D$7,FALSE),"")</f>
        <v/>
      </c>
      <c r="E88" s="119" t="str">
        <f ca="1">IF(TYPE(VLOOKUP(A88,#REF!,$E$7,FALSE))&lt;&gt;16,VLOOKUP(A88,#REF!,$E$7,FALSE),"")</f>
        <v/>
      </c>
      <c r="F88" s="119" t="str">
        <f ca="1">IF(TYPE(VLOOKUP(A88,#REF!,$F$7,FALSE))&lt;&gt;16,VLOOKUP(A88,#REF!,$F$7,FALSE),"")</f>
        <v/>
      </c>
      <c r="G88" s="119" t="str">
        <f ca="1">IF(TYPE(VLOOKUP(A88,#REF!,$G$7,FALSE))&lt;&gt;16,VLOOKUP(A88,#REF!,$G$7,FALSE),"")</f>
        <v/>
      </c>
      <c r="H88" s="119" t="str">
        <f ca="1">IF(TYPE(VLOOKUP(A88,#REF!,$H$7,FALSE))&lt;&gt;16,VLOOKUP(A88,#REF!,$H$7,FALSE),"")</f>
        <v/>
      </c>
      <c r="I88" s="119" t="str">
        <f ca="1">IF(TYPE(VLOOKUP(A88,#REF!,$I$7,FALSE))&lt;&gt;16,VLOOKUP(A88,#REF!,$I$7,FALSE),"")</f>
        <v/>
      </c>
      <c r="J88" s="122" t="str">
        <f ca="1">IF(TYPE(VLOOKUP(A88,#REF!,$J$7,FALSE))&lt;&gt;16,VLOOKUP(A88,#REF!,$J$7,FALSE),"")</f>
        <v/>
      </c>
      <c r="K88" s="110" t="str">
        <f ca="1">IF(TYPE(VLOOKUP(A88,#REF!,$K$7,FALSE))&lt;&gt;16,VLOOKUP(A88,#REF!,$K$7,FALSE),"")</f>
        <v/>
      </c>
      <c r="L88" s="113" t="str">
        <f ca="1">IF(TYPE(VLOOKUP(A88,#REF!,$L$7,FALSE))&lt;&gt;16,VLOOKUP(A88,#REF!,$L$7,FALSE),"")</f>
        <v/>
      </c>
      <c r="M88" s="113" t="str">
        <f ca="1">IF(TYPE(VLOOKUP(A88,#REF!,$M$7,FALSE))&lt;&gt;16,VLOOKUP(A88,#REF!,$M$7,FALSE),"")</f>
        <v/>
      </c>
      <c r="N88" s="113" t="str">
        <f ca="1">IF(TYPE(VLOOKUP(A88,#REF!,$N$7,FALSE))&lt;&gt;16,VLOOKUP(A88,#REF!,$N$7,FALSE),"")</f>
        <v/>
      </c>
      <c r="O88" s="76" t="str">
        <f ca="1">IF(D88="","",IF(C88="◆",0.5,IF(D88="A",0.5,IF(D88="B",0.5,0.6666667))))</f>
        <v/>
      </c>
      <c r="P88" s="26" t="s">
        <v>7</v>
      </c>
      <c r="Q88" s="25" t="str">
        <f ca="1">IF(TYPE(VLOOKUP(A88,#REF!,$Q$7,FALSE))&lt;&gt;16,VLOOKUP(A88,#REF!,$Q$7,FALSE),"")</f>
        <v/>
      </c>
      <c r="R88" s="19" t="str">
        <f ca="1">IF(Q88="","",IF(C88=0,ROUNDDOWN(O88*Q88,),ROUNDDOWN(#REF!*0.5,)))</f>
        <v/>
      </c>
      <c r="S88" s="24"/>
      <c r="T88" s="42" t="e">
        <f ca="1">IF(TYPE(VLOOKUP(A88,#REF!,$T$7,FALSE))&lt;&gt;16,VLOOKUP(A88,#REF!,$T$7,FALSE),"")+1</f>
        <v>#VALUE!</v>
      </c>
    </row>
    <row r="89" spans="1:20" s="7" customFormat="1" ht="25.15" hidden="1" customHeight="1">
      <c r="A89" s="47" t="str">
        <f ca="1">IF(A88="","",A88+1)</f>
        <v/>
      </c>
      <c r="B89" s="108"/>
      <c r="C89" s="117"/>
      <c r="D89" s="120"/>
      <c r="E89" s="120"/>
      <c r="F89" s="120"/>
      <c r="G89" s="120"/>
      <c r="H89" s="120"/>
      <c r="I89" s="120"/>
      <c r="J89" s="123"/>
      <c r="K89" s="111"/>
      <c r="L89" s="114"/>
      <c r="M89" s="114"/>
      <c r="N89" s="114"/>
      <c r="O89" s="77"/>
      <c r="P89" s="48" t="s">
        <v>6</v>
      </c>
      <c r="Q89" s="23" t="str">
        <f ca="1">IF(TYPE(VLOOKUP(A89,#REF!,$Q$7,FALSE))&lt;&gt;16,VLOOKUP(A89,#REF!,$Q$7,FALSE),"")</f>
        <v/>
      </c>
      <c r="R89" s="16" t="str">
        <f ca="1">IF(Q89="","",IF(C88=0,ROUNDDOWN(O88*Q89,),ROUNDDOWN(#REF!*0.5,)))</f>
        <v/>
      </c>
      <c r="S89" s="22"/>
      <c r="T89" s="42" t="e">
        <f ca="1">IF(TYPE(VLOOKUP(A89,#REF!,$T$7,FALSE))&lt;&gt;16,VLOOKUP(A89,#REF!,$T$7,FALSE),"")+1</f>
        <v>#VALUE!</v>
      </c>
    </row>
    <row r="90" spans="1:20" s="7" customFormat="1" ht="25.15" hidden="1" customHeight="1">
      <c r="A90" s="47" t="str">
        <f ca="1">IF(A89="","",A89+1)</f>
        <v/>
      </c>
      <c r="B90" s="109"/>
      <c r="C90" s="118"/>
      <c r="D90" s="121"/>
      <c r="E90" s="121"/>
      <c r="F90" s="121"/>
      <c r="G90" s="121"/>
      <c r="H90" s="121"/>
      <c r="I90" s="121"/>
      <c r="J90" s="124"/>
      <c r="K90" s="112"/>
      <c r="L90" s="115"/>
      <c r="M90" s="115"/>
      <c r="N90" s="115"/>
      <c r="O90" s="78"/>
      <c r="P90" s="49" t="s">
        <v>5</v>
      </c>
      <c r="Q90" s="12" t="str">
        <f ca="1">IF(TYPE(VLOOKUP(A90,#REF!,$Q$7,FALSE))&lt;&gt;16,VLOOKUP(A90,#REF!,$Q$7,FALSE),"")</f>
        <v/>
      </c>
      <c r="R90" s="12" t="str">
        <f ca="1">IF(Q90="","",IF(C88=0,ROUNDDOWN(O88*Q90,),ROUNDDOWN(#REF!*0.8,)))</f>
        <v/>
      </c>
      <c r="S90" s="21"/>
      <c r="T90" s="42" t="e">
        <f ca="1">IF(TYPE(VLOOKUP(A90,#REF!,$T$7,FALSE))&lt;&gt;16,VLOOKUP(A90,#REF!,$T$7,FALSE),"")+1</f>
        <v>#VALUE!</v>
      </c>
    </row>
    <row r="91" spans="1:20" s="7" customFormat="1" ht="25.15" hidden="1" customHeight="1">
      <c r="A91" s="47" t="str">
        <f ca="1">IF(TYPE(VLOOKUP($B$1,INDIRECT("'１－２'!$A"&amp;T90&amp;":$AT$400"),1,FALSE))&lt;&gt;16,VLOOKUP($B$1,INDIRECT("'１－２'!$A"&amp;T90&amp;":$AT$400"),2,FALSE),"")</f>
        <v/>
      </c>
      <c r="B91" s="100" t="str">
        <f ca="1">IF(TYPE(VLOOKUP(A91,#REF!,$B$7,FALSE))&lt;&gt;16,VLOOKUP(A91,#REF!,$B$7,FALSE),"")</f>
        <v/>
      </c>
      <c r="C91" s="116" t="str">
        <f ca="1">IF(TYPE(VLOOKUP(A91,#REF!,$C$7,FALSE))&lt;&gt;16,VLOOKUP(A91,#REF!,$C$7,FALSE),"")</f>
        <v/>
      </c>
      <c r="D91" s="119" t="str">
        <f ca="1">IF(TYPE(VLOOKUP(A91,#REF!,$D$7,FALSE))&lt;&gt;16,VLOOKUP(A91,#REF!,$D$7,FALSE),"")</f>
        <v/>
      </c>
      <c r="E91" s="119" t="str">
        <f ca="1">IF(TYPE(VLOOKUP(A91,#REF!,$E$7,FALSE))&lt;&gt;16,VLOOKUP(A91,#REF!,$E$7,FALSE),"")</f>
        <v/>
      </c>
      <c r="F91" s="119" t="str">
        <f ca="1">IF(TYPE(VLOOKUP(A91,#REF!,$F$7,FALSE))&lt;&gt;16,VLOOKUP(A91,#REF!,$F$7,FALSE),"")</f>
        <v/>
      </c>
      <c r="G91" s="119" t="str">
        <f ca="1">IF(TYPE(VLOOKUP(A91,#REF!,$G$7,FALSE))&lt;&gt;16,VLOOKUP(A91,#REF!,$G$7,FALSE),"")</f>
        <v/>
      </c>
      <c r="H91" s="119" t="str">
        <f ca="1">IF(TYPE(VLOOKUP(A91,#REF!,$H$7,FALSE))&lt;&gt;16,VLOOKUP(A91,#REF!,$H$7,FALSE),"")</f>
        <v/>
      </c>
      <c r="I91" s="119" t="str">
        <f ca="1">IF(TYPE(VLOOKUP(A91,#REF!,$I$7,FALSE))&lt;&gt;16,VLOOKUP(A91,#REF!,$I$7,FALSE),"")</f>
        <v/>
      </c>
      <c r="J91" s="122" t="str">
        <f ca="1">IF(TYPE(VLOOKUP(A91,#REF!,$J$7,FALSE))&lt;&gt;16,VLOOKUP(A91,#REF!,$J$7,FALSE),"")</f>
        <v/>
      </c>
      <c r="K91" s="110" t="str">
        <f ca="1">IF(TYPE(VLOOKUP(A91,#REF!,$K$7,FALSE))&lt;&gt;16,VLOOKUP(A91,#REF!,$K$7,FALSE),"")</f>
        <v/>
      </c>
      <c r="L91" s="113" t="str">
        <f ca="1">IF(TYPE(VLOOKUP(A91,#REF!,$L$7,FALSE))&lt;&gt;16,VLOOKUP(A91,#REF!,$L$7,FALSE),"")</f>
        <v/>
      </c>
      <c r="M91" s="113" t="str">
        <f ca="1">IF(TYPE(VLOOKUP(A91,#REF!,$M$7,FALSE))&lt;&gt;16,VLOOKUP(A91,#REF!,$M$7,FALSE),"")</f>
        <v/>
      </c>
      <c r="N91" s="113" t="str">
        <f ca="1">IF(TYPE(VLOOKUP(A91,#REF!,$N$7,FALSE))&lt;&gt;16,VLOOKUP(A91,#REF!,$N$7,FALSE),"")</f>
        <v/>
      </c>
      <c r="O91" s="76" t="str">
        <f ca="1">IF(D91="","",IF(C91="◆",0.5,IF(D91="A",0.5,IF(D91="B",0.5,0.6666667))))</f>
        <v/>
      </c>
      <c r="P91" s="26" t="s">
        <v>7</v>
      </c>
      <c r="Q91" s="25" t="str">
        <f ca="1">IF(TYPE(VLOOKUP(A91,#REF!,$Q$7,FALSE))&lt;&gt;16,VLOOKUP(A91,#REF!,$Q$7,FALSE),"")</f>
        <v/>
      </c>
      <c r="R91" s="19" t="str">
        <f ca="1">IF(Q91="","",IF(C91=0,ROUNDDOWN(O91*Q91,),ROUNDDOWN(#REF!*0.5,)))</f>
        <v/>
      </c>
      <c r="S91" s="24"/>
      <c r="T91" s="42" t="e">
        <f ca="1">IF(TYPE(VLOOKUP(A91,#REF!,$T$7,FALSE))&lt;&gt;16,VLOOKUP(A91,#REF!,$T$7,FALSE),"")+1</f>
        <v>#VALUE!</v>
      </c>
    </row>
    <row r="92" spans="1:20" s="7" customFormat="1" ht="25.15" hidden="1" customHeight="1">
      <c r="A92" s="47" t="str">
        <f ca="1">IF(A91="","",A91+1)</f>
        <v/>
      </c>
      <c r="B92" s="108"/>
      <c r="C92" s="117"/>
      <c r="D92" s="120"/>
      <c r="E92" s="120"/>
      <c r="F92" s="120"/>
      <c r="G92" s="120"/>
      <c r="H92" s="120"/>
      <c r="I92" s="120"/>
      <c r="J92" s="123"/>
      <c r="K92" s="111"/>
      <c r="L92" s="114"/>
      <c r="M92" s="114"/>
      <c r="N92" s="114"/>
      <c r="O92" s="77"/>
      <c r="P92" s="48" t="s">
        <v>6</v>
      </c>
      <c r="Q92" s="23" t="str">
        <f ca="1">IF(TYPE(VLOOKUP(A92,#REF!,$Q$7,FALSE))&lt;&gt;16,VLOOKUP(A92,#REF!,$Q$7,FALSE),"")</f>
        <v/>
      </c>
      <c r="R92" s="16" t="str">
        <f ca="1">IF(Q92="","",IF(C91=0,ROUNDDOWN(O91*Q92,),ROUNDDOWN(#REF!*0.5,)))</f>
        <v/>
      </c>
      <c r="S92" s="22"/>
      <c r="T92" s="42" t="e">
        <f ca="1">IF(TYPE(VLOOKUP(A92,#REF!,$T$7,FALSE))&lt;&gt;16,VLOOKUP(A92,#REF!,$T$7,FALSE),"")+1</f>
        <v>#VALUE!</v>
      </c>
    </row>
    <row r="93" spans="1:20" s="7" customFormat="1" ht="25.15" hidden="1" customHeight="1">
      <c r="A93" s="47" t="str">
        <f ca="1">IF(A92="","",A92+1)</f>
        <v/>
      </c>
      <c r="B93" s="109"/>
      <c r="C93" s="118"/>
      <c r="D93" s="121"/>
      <c r="E93" s="121"/>
      <c r="F93" s="121"/>
      <c r="G93" s="121"/>
      <c r="H93" s="121"/>
      <c r="I93" s="121"/>
      <c r="J93" s="124"/>
      <c r="K93" s="112"/>
      <c r="L93" s="115"/>
      <c r="M93" s="115"/>
      <c r="N93" s="115"/>
      <c r="O93" s="78"/>
      <c r="P93" s="49" t="s">
        <v>5</v>
      </c>
      <c r="Q93" s="12" t="str">
        <f ca="1">IF(TYPE(VLOOKUP(A93,#REF!,$Q$7,FALSE))&lt;&gt;16,VLOOKUP(A93,#REF!,$Q$7,FALSE),"")</f>
        <v/>
      </c>
      <c r="R93" s="12" t="str">
        <f ca="1">IF(Q93="","",IF(C91=0,ROUNDDOWN(O91*Q93,),ROUNDDOWN(#REF!*0.8,)))</f>
        <v/>
      </c>
      <c r="S93" s="21"/>
      <c r="T93" s="42" t="e">
        <f ca="1">IF(TYPE(VLOOKUP(A93,#REF!,$T$7,FALSE))&lt;&gt;16,VLOOKUP(A93,#REF!,$T$7,FALSE),"")+1</f>
        <v>#VALUE!</v>
      </c>
    </row>
    <row r="94" spans="1:20" s="7" customFormat="1" ht="25.15" hidden="1" customHeight="1">
      <c r="A94" s="47" t="str">
        <f ca="1">IF(TYPE(VLOOKUP($B$1,INDIRECT("'１－２'!$A"&amp;T93&amp;":$AT$400"),1,FALSE))&lt;&gt;16,VLOOKUP($B$1,INDIRECT("'１－２'!$A"&amp;T93&amp;":$AT$400"),2,FALSE),"")</f>
        <v/>
      </c>
      <c r="B94" s="100" t="str">
        <f ca="1">IF(TYPE(VLOOKUP(A94,#REF!,$B$7,FALSE))&lt;&gt;16,VLOOKUP(A94,#REF!,$B$7,FALSE),"")</f>
        <v/>
      </c>
      <c r="C94" s="116" t="str">
        <f ca="1">IF(TYPE(VLOOKUP(A94,#REF!,$C$7,FALSE))&lt;&gt;16,VLOOKUP(A94,#REF!,$C$7,FALSE),"")</f>
        <v/>
      </c>
      <c r="D94" s="119" t="str">
        <f ca="1">IF(TYPE(VLOOKUP(A94,#REF!,$D$7,FALSE))&lt;&gt;16,VLOOKUP(A94,#REF!,$D$7,FALSE),"")</f>
        <v/>
      </c>
      <c r="E94" s="119" t="str">
        <f ca="1">IF(TYPE(VLOOKUP(A94,#REF!,$E$7,FALSE))&lt;&gt;16,VLOOKUP(A94,#REF!,$E$7,FALSE),"")</f>
        <v/>
      </c>
      <c r="F94" s="119" t="str">
        <f ca="1">IF(TYPE(VLOOKUP(A94,#REF!,$F$7,FALSE))&lt;&gt;16,VLOOKUP(A94,#REF!,$F$7,FALSE),"")</f>
        <v/>
      </c>
      <c r="G94" s="119" t="str">
        <f ca="1">IF(TYPE(VLOOKUP(A94,#REF!,$G$7,FALSE))&lt;&gt;16,VLOOKUP(A94,#REF!,$G$7,FALSE),"")</f>
        <v/>
      </c>
      <c r="H94" s="119" t="str">
        <f ca="1">IF(TYPE(VLOOKUP(A94,#REF!,$H$7,FALSE))&lt;&gt;16,VLOOKUP(A94,#REF!,$H$7,FALSE),"")</f>
        <v/>
      </c>
      <c r="I94" s="119" t="str">
        <f ca="1">IF(TYPE(VLOOKUP(A94,#REF!,$I$7,FALSE))&lt;&gt;16,VLOOKUP(A94,#REF!,$I$7,FALSE),"")</f>
        <v/>
      </c>
      <c r="J94" s="122" t="str">
        <f ca="1">IF(TYPE(VLOOKUP(A94,#REF!,$J$7,FALSE))&lt;&gt;16,VLOOKUP(A94,#REF!,$J$7,FALSE),"")</f>
        <v/>
      </c>
      <c r="K94" s="110" t="str">
        <f ca="1">IF(TYPE(VLOOKUP(A94,#REF!,$K$7,FALSE))&lt;&gt;16,VLOOKUP(A94,#REF!,$K$7,FALSE),"")</f>
        <v/>
      </c>
      <c r="L94" s="113" t="str">
        <f ca="1">IF(TYPE(VLOOKUP(A94,#REF!,$L$7,FALSE))&lt;&gt;16,VLOOKUP(A94,#REF!,$L$7,FALSE),"")</f>
        <v/>
      </c>
      <c r="M94" s="113" t="str">
        <f ca="1">IF(TYPE(VLOOKUP(A94,#REF!,$M$7,FALSE))&lt;&gt;16,VLOOKUP(A94,#REF!,$M$7,FALSE),"")</f>
        <v/>
      </c>
      <c r="N94" s="113" t="str">
        <f ca="1">IF(TYPE(VLOOKUP(A94,#REF!,$N$7,FALSE))&lt;&gt;16,VLOOKUP(A94,#REF!,$N$7,FALSE),"")</f>
        <v/>
      </c>
      <c r="O94" s="76" t="str">
        <f ca="1">IF(D94="","",IF(C94="◆",0.5,IF(D94="A",0.5,IF(D94="B",0.5,0.6666667))))</f>
        <v/>
      </c>
      <c r="P94" s="26" t="s">
        <v>7</v>
      </c>
      <c r="Q94" s="25" t="str">
        <f ca="1">IF(TYPE(VLOOKUP(A94,#REF!,$Q$7,FALSE))&lt;&gt;16,VLOOKUP(A94,#REF!,$Q$7,FALSE),"")</f>
        <v/>
      </c>
      <c r="R94" s="19" t="str">
        <f ca="1">IF(Q94="","",IF(C94=0,ROUNDDOWN(O94*Q94,),ROUNDDOWN(#REF!*0.5,)))</f>
        <v/>
      </c>
      <c r="S94" s="24"/>
      <c r="T94" s="42" t="e">
        <f ca="1">IF(TYPE(VLOOKUP(A94,#REF!,$T$7,FALSE))&lt;&gt;16,VLOOKUP(A94,#REF!,$T$7,FALSE),"")+1</f>
        <v>#VALUE!</v>
      </c>
    </row>
    <row r="95" spans="1:20" s="7" customFormat="1" ht="25.15" hidden="1" customHeight="1">
      <c r="A95" s="47" t="str">
        <f ca="1">IF(A94="","",A94+1)</f>
        <v/>
      </c>
      <c r="B95" s="108"/>
      <c r="C95" s="117"/>
      <c r="D95" s="120"/>
      <c r="E95" s="120"/>
      <c r="F95" s="120"/>
      <c r="G95" s="120"/>
      <c r="H95" s="120"/>
      <c r="I95" s="120"/>
      <c r="J95" s="123"/>
      <c r="K95" s="111"/>
      <c r="L95" s="114"/>
      <c r="M95" s="114"/>
      <c r="N95" s="114"/>
      <c r="O95" s="77"/>
      <c r="P95" s="48" t="s">
        <v>6</v>
      </c>
      <c r="Q95" s="23" t="str">
        <f ca="1">IF(TYPE(VLOOKUP(A95,#REF!,$Q$7,FALSE))&lt;&gt;16,VLOOKUP(A95,#REF!,$Q$7,FALSE),"")</f>
        <v/>
      </c>
      <c r="R95" s="16" t="str">
        <f ca="1">IF(Q95="","",IF(C94=0,ROUNDDOWN(O94*Q95,),ROUNDDOWN(#REF!*0.5,)))</f>
        <v/>
      </c>
      <c r="S95" s="22"/>
      <c r="T95" s="42" t="e">
        <f ca="1">IF(TYPE(VLOOKUP(A95,#REF!,$T$7,FALSE))&lt;&gt;16,VLOOKUP(A95,#REF!,$T$7,FALSE),"")+1</f>
        <v>#VALUE!</v>
      </c>
    </row>
    <row r="96" spans="1:20" s="7" customFormat="1" ht="25.15" hidden="1" customHeight="1">
      <c r="A96" s="47" t="str">
        <f ca="1">IF(A95="","",A95+1)</f>
        <v/>
      </c>
      <c r="B96" s="109"/>
      <c r="C96" s="118"/>
      <c r="D96" s="121"/>
      <c r="E96" s="121"/>
      <c r="F96" s="121"/>
      <c r="G96" s="121"/>
      <c r="H96" s="121"/>
      <c r="I96" s="121"/>
      <c r="J96" s="124"/>
      <c r="K96" s="112"/>
      <c r="L96" s="115"/>
      <c r="M96" s="115"/>
      <c r="N96" s="115"/>
      <c r="O96" s="78"/>
      <c r="P96" s="49" t="s">
        <v>5</v>
      </c>
      <c r="Q96" s="12" t="str">
        <f ca="1">IF(TYPE(VLOOKUP(A96,#REF!,$Q$7,FALSE))&lt;&gt;16,VLOOKUP(A96,#REF!,$Q$7,FALSE),"")</f>
        <v/>
      </c>
      <c r="R96" s="12" t="str">
        <f ca="1">IF(Q96="","",IF(C94=0,ROUNDDOWN(O94*Q96,),ROUNDDOWN(#REF!*0.8,)))</f>
        <v/>
      </c>
      <c r="S96" s="21"/>
      <c r="T96" s="42" t="e">
        <f ca="1">IF(TYPE(VLOOKUP(A96,#REF!,$T$7,FALSE))&lt;&gt;16,VLOOKUP(A96,#REF!,$T$7,FALSE),"")+1</f>
        <v>#VALUE!</v>
      </c>
    </row>
    <row r="97" spans="1:24" s="7" customFormat="1" ht="25.15" hidden="1" customHeight="1">
      <c r="A97" s="47" t="str">
        <f ca="1">IF(TYPE(VLOOKUP($B$1,INDIRECT("'１－２'!$A"&amp;T96&amp;":$AT$400"),1,FALSE))&lt;&gt;16,VLOOKUP($B$1,INDIRECT("'１－２'!$A"&amp;T96&amp;":$AT$400"),2,FALSE),"")</f>
        <v/>
      </c>
      <c r="B97" s="100" t="str">
        <f ca="1">IF(TYPE(VLOOKUP(A97,#REF!,$B$7,FALSE))&lt;&gt;16,VLOOKUP(A97,#REF!,$B$7,FALSE),"")</f>
        <v/>
      </c>
      <c r="C97" s="116" t="str">
        <f ca="1">IF(TYPE(VLOOKUP(A97,#REF!,$C$7,FALSE))&lt;&gt;16,VLOOKUP(A97,#REF!,$C$7,FALSE),"")</f>
        <v/>
      </c>
      <c r="D97" s="119" t="str">
        <f ca="1">IF(TYPE(VLOOKUP(A97,#REF!,$D$7,FALSE))&lt;&gt;16,VLOOKUP(A97,#REF!,$D$7,FALSE),"")</f>
        <v/>
      </c>
      <c r="E97" s="119" t="str">
        <f ca="1">IF(TYPE(VLOOKUP(A97,#REF!,$E$7,FALSE))&lt;&gt;16,VLOOKUP(A97,#REF!,$E$7,FALSE),"")</f>
        <v/>
      </c>
      <c r="F97" s="119" t="str">
        <f ca="1">IF(TYPE(VLOOKUP(A97,#REF!,$F$7,FALSE))&lt;&gt;16,VLOOKUP(A97,#REF!,$F$7,FALSE),"")</f>
        <v/>
      </c>
      <c r="G97" s="119" t="str">
        <f ca="1">IF(TYPE(VLOOKUP(A97,#REF!,$G$7,FALSE))&lt;&gt;16,VLOOKUP(A97,#REF!,$G$7,FALSE),"")</f>
        <v/>
      </c>
      <c r="H97" s="119" t="str">
        <f ca="1">IF(TYPE(VLOOKUP(A97,#REF!,$H$7,FALSE))&lt;&gt;16,VLOOKUP(A97,#REF!,$H$7,FALSE),"")</f>
        <v/>
      </c>
      <c r="I97" s="119" t="str">
        <f ca="1">IF(TYPE(VLOOKUP(A97,#REF!,$I$7,FALSE))&lt;&gt;16,VLOOKUP(A97,#REF!,$I$7,FALSE),"")</f>
        <v/>
      </c>
      <c r="J97" s="122" t="str">
        <f ca="1">IF(TYPE(VLOOKUP(A97,#REF!,$J$7,FALSE))&lt;&gt;16,VLOOKUP(A97,#REF!,$J$7,FALSE),"")</f>
        <v/>
      </c>
      <c r="K97" s="110" t="str">
        <f ca="1">IF(TYPE(VLOOKUP(A97,#REF!,$K$7,FALSE))&lt;&gt;16,VLOOKUP(A97,#REF!,$K$7,FALSE),"")</f>
        <v/>
      </c>
      <c r="L97" s="113" t="str">
        <f ca="1">IF(TYPE(VLOOKUP(A97,#REF!,$L$7,FALSE))&lt;&gt;16,VLOOKUP(A97,#REF!,$L$7,FALSE),"")</f>
        <v/>
      </c>
      <c r="M97" s="113" t="str">
        <f ca="1">IF(TYPE(VLOOKUP(A97,#REF!,$M$7,FALSE))&lt;&gt;16,VLOOKUP(A97,#REF!,$M$7,FALSE),"")</f>
        <v/>
      </c>
      <c r="N97" s="113" t="str">
        <f ca="1">IF(TYPE(VLOOKUP(A97,#REF!,$N$7,FALSE))&lt;&gt;16,VLOOKUP(A97,#REF!,$N$7,FALSE),"")</f>
        <v/>
      </c>
      <c r="O97" s="76" t="str">
        <f ca="1">IF(D97="","",IF(C97="◆",0.5,IF(D97="A",0.5,IF(D97="B",0.5,0.6666667))))</f>
        <v/>
      </c>
      <c r="P97" s="26" t="s">
        <v>7</v>
      </c>
      <c r="Q97" s="25" t="str">
        <f ca="1">IF(TYPE(VLOOKUP(A97,#REF!,$Q$7,FALSE))&lt;&gt;16,VLOOKUP(A97,#REF!,$Q$7,FALSE),"")</f>
        <v/>
      </c>
      <c r="R97" s="19" t="str">
        <f ca="1">IF(Q97="","",IF(C97=0,ROUNDDOWN(O97*Q97,),ROUNDDOWN(#REF!*0.5,)))</f>
        <v/>
      </c>
      <c r="S97" s="24"/>
      <c r="T97" s="42" t="e">
        <f ca="1">IF(TYPE(VLOOKUP(A97,#REF!,$T$7,FALSE))&lt;&gt;16,VLOOKUP(A97,#REF!,$T$7,FALSE),"")+1</f>
        <v>#VALUE!</v>
      </c>
    </row>
    <row r="98" spans="1:24" s="7" customFormat="1" ht="25.15" hidden="1" customHeight="1">
      <c r="A98" s="47" t="str">
        <f ca="1">IF(A97="","",A97+1)</f>
        <v/>
      </c>
      <c r="B98" s="108"/>
      <c r="C98" s="117"/>
      <c r="D98" s="120"/>
      <c r="E98" s="120"/>
      <c r="F98" s="120"/>
      <c r="G98" s="120"/>
      <c r="H98" s="120"/>
      <c r="I98" s="120"/>
      <c r="J98" s="123"/>
      <c r="K98" s="111"/>
      <c r="L98" s="114"/>
      <c r="M98" s="114"/>
      <c r="N98" s="114"/>
      <c r="O98" s="77"/>
      <c r="P98" s="48" t="s">
        <v>6</v>
      </c>
      <c r="Q98" s="23" t="str">
        <f ca="1">IF(TYPE(VLOOKUP(A98,#REF!,$Q$7,FALSE))&lt;&gt;16,VLOOKUP(A98,#REF!,$Q$7,FALSE),"")</f>
        <v/>
      </c>
      <c r="R98" s="16" t="str">
        <f ca="1">IF(Q98="","",IF(C97=0,ROUNDDOWN(O97*Q98,),ROUNDDOWN(#REF!*0.5,)))</f>
        <v/>
      </c>
      <c r="S98" s="22"/>
      <c r="T98" s="42" t="e">
        <f ca="1">IF(TYPE(VLOOKUP(A98,#REF!,$T$7,FALSE))&lt;&gt;16,VLOOKUP(A98,#REF!,$T$7,FALSE),"")+1</f>
        <v>#VALUE!</v>
      </c>
    </row>
    <row r="99" spans="1:24" s="7" customFormat="1" ht="25.15" hidden="1" customHeight="1">
      <c r="A99" s="47" t="str">
        <f ca="1">IF(A98="","",A98+1)</f>
        <v/>
      </c>
      <c r="B99" s="109"/>
      <c r="C99" s="118"/>
      <c r="D99" s="121"/>
      <c r="E99" s="121"/>
      <c r="F99" s="121"/>
      <c r="G99" s="121"/>
      <c r="H99" s="121"/>
      <c r="I99" s="121"/>
      <c r="J99" s="124"/>
      <c r="K99" s="112"/>
      <c r="L99" s="115"/>
      <c r="M99" s="115"/>
      <c r="N99" s="115"/>
      <c r="O99" s="78"/>
      <c r="P99" s="49" t="s">
        <v>5</v>
      </c>
      <c r="Q99" s="12" t="str">
        <f ca="1">IF(TYPE(VLOOKUP(A99,#REF!,$Q$7,FALSE))&lt;&gt;16,VLOOKUP(A99,#REF!,$Q$7,FALSE),"")</f>
        <v/>
      </c>
      <c r="R99" s="12" t="str">
        <f ca="1">IF(Q99="","",IF(C97=0,ROUNDDOWN(O97*Q99,),ROUNDDOWN(#REF!*0.8,)))</f>
        <v/>
      </c>
      <c r="S99" s="21"/>
      <c r="T99" s="42" t="e">
        <f ca="1">IF(TYPE(VLOOKUP(A99,#REF!,$T$7,FALSE))&lt;&gt;16,VLOOKUP(A99,#REF!,$T$7,FALSE),"")+1</f>
        <v>#VALUE!</v>
      </c>
    </row>
    <row r="100" spans="1:24" ht="26.65" customHeight="1" collapsed="1">
      <c r="B100" s="40"/>
      <c r="C100" s="40"/>
      <c r="D100" s="40"/>
      <c r="E100" s="40"/>
      <c r="F100" s="40"/>
      <c r="G100" s="40"/>
      <c r="H100" s="40"/>
      <c r="I100" s="40"/>
      <c r="J100" s="17"/>
      <c r="K100" s="17"/>
      <c r="L100" s="17"/>
      <c r="M100" s="17"/>
      <c r="N100" s="17"/>
      <c r="O100" s="131" t="s">
        <v>16</v>
      </c>
      <c r="P100" s="20" t="s">
        <v>7</v>
      </c>
      <c r="Q100" s="19">
        <f ca="1">SUMIFS(Q10:Q99,P10:P99,P100)</f>
        <v>0</v>
      </c>
      <c r="R100" s="18">
        <f ca="1">SUMIFS(R10:R99,P10:P99,P100)</f>
        <v>0</v>
      </c>
      <c r="S100" s="14"/>
    </row>
    <row r="101" spans="1:24" ht="26.65" customHeight="1">
      <c r="B101" s="40"/>
      <c r="C101" s="40"/>
      <c r="D101" s="40"/>
      <c r="E101" s="40"/>
      <c r="F101" s="40"/>
      <c r="G101" s="40"/>
      <c r="H101" s="40"/>
      <c r="I101" s="40"/>
      <c r="J101" s="17"/>
      <c r="K101" s="17"/>
      <c r="L101" s="17"/>
      <c r="M101" s="17"/>
      <c r="N101" s="17"/>
      <c r="O101" s="132"/>
      <c r="P101" s="50" t="s">
        <v>6</v>
      </c>
      <c r="Q101" s="16">
        <f ca="1">SUMIFS(Q10:Q99,P10:P99,P101)</f>
        <v>113211</v>
      </c>
      <c r="R101" s="15">
        <f ca="1">SUMIFS(R10:R99,P10:P99,P101)</f>
        <v>56605</v>
      </c>
      <c r="S101" s="14"/>
    </row>
    <row r="102" spans="1:24" ht="26.65" customHeight="1">
      <c r="J102" s="13"/>
      <c r="K102" s="13"/>
      <c r="L102" s="13"/>
      <c r="M102" s="13"/>
      <c r="N102" s="13"/>
      <c r="O102" s="133"/>
      <c r="P102" s="51" t="s">
        <v>5</v>
      </c>
      <c r="Q102" s="12">
        <f ca="1">SUMIFS(Q10:Q99,P10:P99,P102)</f>
        <v>113211</v>
      </c>
      <c r="R102" s="11">
        <f ca="1">SUMIFS(R10:R99,P10:P99,P102)</f>
        <v>56605</v>
      </c>
      <c r="S102" s="42"/>
    </row>
    <row r="103" spans="1:24" ht="22.7" customHeight="1" thickBot="1">
      <c r="O103" s="4"/>
      <c r="P103" s="4"/>
      <c r="Q103" s="4"/>
      <c r="R103" s="42"/>
      <c r="S103" s="4"/>
    </row>
    <row r="104" spans="1:24" ht="22.7" customHeight="1">
      <c r="B104" s="134" t="s">
        <v>15</v>
      </c>
      <c r="C104" s="135"/>
      <c r="D104" s="135"/>
      <c r="E104" s="135"/>
      <c r="F104" s="135"/>
      <c r="G104" s="135"/>
      <c r="H104" s="135"/>
      <c r="I104" s="135"/>
      <c r="J104" s="136"/>
      <c r="K104" s="41" t="s">
        <v>53</v>
      </c>
      <c r="L104" s="137" t="s">
        <v>14</v>
      </c>
      <c r="M104" s="138"/>
      <c r="N104" s="126" t="s">
        <v>55</v>
      </c>
      <c r="O104" s="126"/>
      <c r="P104" s="126"/>
      <c r="Q104" s="126"/>
      <c r="R104" s="53" t="s">
        <v>4</v>
      </c>
      <c r="S104" s="59" t="s">
        <v>58</v>
      </c>
      <c r="T104" s="5"/>
      <c r="U104" s="7"/>
      <c r="V104" s="7"/>
      <c r="W104" s="125"/>
      <c r="X104" s="125"/>
    </row>
    <row r="105" spans="1:24" ht="22.7" customHeight="1" thickBot="1">
      <c r="B105" s="127" t="s">
        <v>3</v>
      </c>
      <c r="C105" s="128"/>
      <c r="D105" s="128"/>
      <c r="E105" s="128"/>
      <c r="F105" s="128"/>
      <c r="G105" s="128"/>
      <c r="H105" s="128"/>
      <c r="I105" s="128"/>
      <c r="J105" s="129"/>
      <c r="K105" s="10" t="s">
        <v>54</v>
      </c>
      <c r="L105" s="130" t="s">
        <v>2</v>
      </c>
      <c r="M105" s="129"/>
      <c r="N105" s="139" t="s">
        <v>56</v>
      </c>
      <c r="O105" s="139"/>
      <c r="P105" s="139"/>
      <c r="Q105" s="139"/>
      <c r="R105" s="54" t="s">
        <v>1</v>
      </c>
      <c r="S105" s="58" t="s">
        <v>57</v>
      </c>
      <c r="T105" s="5"/>
      <c r="U105" s="7"/>
      <c r="V105" s="7"/>
      <c r="W105" s="125"/>
      <c r="X105" s="125"/>
    </row>
    <row r="106" spans="1:24" ht="22.5" customHeight="1">
      <c r="B106" s="3" t="s">
        <v>34</v>
      </c>
      <c r="C106" s="3"/>
      <c r="D106" s="3"/>
      <c r="E106" s="3"/>
      <c r="F106" s="3"/>
      <c r="G106" s="3"/>
      <c r="H106" s="3"/>
      <c r="I106" s="3"/>
      <c r="J106" s="9"/>
      <c r="K106" s="9"/>
      <c r="L106" s="9"/>
      <c r="M106" s="9"/>
      <c r="N106" s="9"/>
    </row>
    <row r="107" spans="1:24" ht="22.5" customHeight="1">
      <c r="B107" s="3" t="s">
        <v>35</v>
      </c>
      <c r="C107" s="3"/>
      <c r="D107" s="3"/>
      <c r="E107" s="3"/>
      <c r="F107" s="3"/>
      <c r="G107" s="3"/>
      <c r="H107" s="3"/>
      <c r="I107" s="3"/>
      <c r="J107" s="9"/>
      <c r="K107" s="9"/>
      <c r="L107" s="9"/>
      <c r="M107" s="9"/>
      <c r="N107" s="9"/>
    </row>
    <row r="108" spans="1:24" ht="22.9" customHeight="1">
      <c r="B108" s="3" t="s">
        <v>0</v>
      </c>
      <c r="C108" s="3"/>
      <c r="D108" s="3"/>
      <c r="E108" s="3"/>
      <c r="F108" s="3"/>
      <c r="G108" s="3"/>
      <c r="H108" s="3"/>
      <c r="I108" s="3"/>
      <c r="J108" s="9"/>
      <c r="K108" s="9"/>
      <c r="L108" s="9"/>
      <c r="M108" s="9"/>
      <c r="N108" s="9"/>
    </row>
    <row r="109" spans="1:24" ht="17.25">
      <c r="B109" s="3" t="s">
        <v>32</v>
      </c>
    </row>
  </sheetData>
  <sheetProtection formatCells="0" formatRows="0"/>
  <mergeCells count="441">
    <mergeCell ref="B105:J105"/>
    <mergeCell ref="L105:M105"/>
    <mergeCell ref="W105:X105"/>
    <mergeCell ref="O97:O99"/>
    <mergeCell ref="O100:O102"/>
    <mergeCell ref="B104:J104"/>
    <mergeCell ref="L104:M104"/>
    <mergeCell ref="N105:Q105"/>
    <mergeCell ref="I97:I99"/>
    <mergeCell ref="J97:J99"/>
    <mergeCell ref="K97:K99"/>
    <mergeCell ref="L97:L99"/>
    <mergeCell ref="B97:B99"/>
    <mergeCell ref="C97:C99"/>
    <mergeCell ref="D97:D99"/>
    <mergeCell ref="E97:E99"/>
    <mergeCell ref="J88:J90"/>
    <mergeCell ref="F97:F99"/>
    <mergeCell ref="G97:G99"/>
    <mergeCell ref="H97:H99"/>
    <mergeCell ref="L94:L96"/>
    <mergeCell ref="M94:M96"/>
    <mergeCell ref="O91:O93"/>
    <mergeCell ref="O88:O90"/>
    <mergeCell ref="W104:X104"/>
    <mergeCell ref="K88:K90"/>
    <mergeCell ref="L88:L90"/>
    <mergeCell ref="M88:M90"/>
    <mergeCell ref="M97:M99"/>
    <mergeCell ref="N97:N99"/>
    <mergeCell ref="N104:Q104"/>
    <mergeCell ref="N94:N96"/>
    <mergeCell ref="O94:O96"/>
    <mergeCell ref="K91:K93"/>
    <mergeCell ref="L91:L93"/>
    <mergeCell ref="M91:M93"/>
    <mergeCell ref="N91:N93"/>
    <mergeCell ref="N88:N90"/>
    <mergeCell ref="B94:B96"/>
    <mergeCell ref="C94:C96"/>
    <mergeCell ref="D94:D96"/>
    <mergeCell ref="E94:E96"/>
    <mergeCell ref="H94:H96"/>
    <mergeCell ref="I94:I96"/>
    <mergeCell ref="J94:J96"/>
    <mergeCell ref="K94:K96"/>
    <mergeCell ref="F91:F93"/>
    <mergeCell ref="G91:G93"/>
    <mergeCell ref="H91:H93"/>
    <mergeCell ref="I91:I93"/>
    <mergeCell ref="B91:B93"/>
    <mergeCell ref="C91:C93"/>
    <mergeCell ref="D91:D93"/>
    <mergeCell ref="E91:E93"/>
    <mergeCell ref="J91:J93"/>
    <mergeCell ref="F94:F96"/>
    <mergeCell ref="G94:G96"/>
    <mergeCell ref="B88:B90"/>
    <mergeCell ref="C88:C90"/>
    <mergeCell ref="D88:D90"/>
    <mergeCell ref="E88:E90"/>
    <mergeCell ref="F88:F90"/>
    <mergeCell ref="G88:G90"/>
    <mergeCell ref="H88:H90"/>
    <mergeCell ref="I88:I90"/>
    <mergeCell ref="O82:O84"/>
    <mergeCell ref="B85:B87"/>
    <mergeCell ref="C85:C87"/>
    <mergeCell ref="D85:D87"/>
    <mergeCell ref="E85:E87"/>
    <mergeCell ref="F85:F87"/>
    <mergeCell ref="G85:G87"/>
    <mergeCell ref="H85:H87"/>
    <mergeCell ref="H82:H84"/>
    <mergeCell ref="I82:I84"/>
    <mergeCell ref="J82:J84"/>
    <mergeCell ref="K82:K84"/>
    <mergeCell ref="I85:I87"/>
    <mergeCell ref="N82:N84"/>
    <mergeCell ref="B82:B84"/>
    <mergeCell ref="C82:C84"/>
    <mergeCell ref="D82:D84"/>
    <mergeCell ref="E82:E84"/>
    <mergeCell ref="F82:F84"/>
    <mergeCell ref="G82:G84"/>
    <mergeCell ref="O85:O87"/>
    <mergeCell ref="J85:J87"/>
    <mergeCell ref="K85:K87"/>
    <mergeCell ref="K79:K81"/>
    <mergeCell ref="L79:L81"/>
    <mergeCell ref="M79:M81"/>
    <mergeCell ref="N79:N81"/>
    <mergeCell ref="O79:O81"/>
    <mergeCell ref="L82:L84"/>
    <mergeCell ref="M82:M84"/>
    <mergeCell ref="L85:L87"/>
    <mergeCell ref="M85:M87"/>
    <mergeCell ref="N85:N87"/>
    <mergeCell ref="O76:O78"/>
    <mergeCell ref="B79:B81"/>
    <mergeCell ref="C79:C81"/>
    <mergeCell ref="D79:D81"/>
    <mergeCell ref="E79:E81"/>
    <mergeCell ref="F79:F81"/>
    <mergeCell ref="G79:G81"/>
    <mergeCell ref="H79:H81"/>
    <mergeCell ref="I79:I81"/>
    <mergeCell ref="J79:J81"/>
    <mergeCell ref="B76:B78"/>
    <mergeCell ref="C76:C78"/>
    <mergeCell ref="D76:D78"/>
    <mergeCell ref="E76:E78"/>
    <mergeCell ref="M76:M78"/>
    <mergeCell ref="F76:F78"/>
    <mergeCell ref="G76:G78"/>
    <mergeCell ref="H76:H78"/>
    <mergeCell ref="I76:I78"/>
    <mergeCell ref="J76:J78"/>
    <mergeCell ref="K76:K78"/>
    <mergeCell ref="L76:L78"/>
    <mergeCell ref="M73:M75"/>
    <mergeCell ref="F67:F69"/>
    <mergeCell ref="G67:G69"/>
    <mergeCell ref="H67:H69"/>
    <mergeCell ref="I67:I69"/>
    <mergeCell ref="I73:I75"/>
    <mergeCell ref="J73:J75"/>
    <mergeCell ref="N76:N78"/>
    <mergeCell ref="N70:N72"/>
    <mergeCell ref="O70:O72"/>
    <mergeCell ref="B73:B75"/>
    <mergeCell ref="C73:C75"/>
    <mergeCell ref="D73:D75"/>
    <mergeCell ref="E73:E75"/>
    <mergeCell ref="F73:F75"/>
    <mergeCell ref="G73:G75"/>
    <mergeCell ref="H73:H75"/>
    <mergeCell ref="N73:N75"/>
    <mergeCell ref="L70:L72"/>
    <mergeCell ref="M70:M72"/>
    <mergeCell ref="B70:B72"/>
    <mergeCell ref="C70:C72"/>
    <mergeCell ref="D70:D72"/>
    <mergeCell ref="E70:E72"/>
    <mergeCell ref="H70:H72"/>
    <mergeCell ref="I70:I72"/>
    <mergeCell ref="J70:J72"/>
    <mergeCell ref="K70:K72"/>
    <mergeCell ref="F70:F72"/>
    <mergeCell ref="G70:G72"/>
    <mergeCell ref="O73:O75"/>
    <mergeCell ref="K73:K75"/>
    <mergeCell ref="L73:L75"/>
    <mergeCell ref="O67:O69"/>
    <mergeCell ref="O64:O66"/>
    <mergeCell ref="B64:B66"/>
    <mergeCell ref="C64:C66"/>
    <mergeCell ref="D64:D66"/>
    <mergeCell ref="E64:E66"/>
    <mergeCell ref="F64:F66"/>
    <mergeCell ref="G64:G66"/>
    <mergeCell ref="H64:H66"/>
    <mergeCell ref="I64:I66"/>
    <mergeCell ref="B67:B69"/>
    <mergeCell ref="C67:C69"/>
    <mergeCell ref="D67:D69"/>
    <mergeCell ref="E67:E69"/>
    <mergeCell ref="J67:J69"/>
    <mergeCell ref="K67:K69"/>
    <mergeCell ref="L67:L69"/>
    <mergeCell ref="M67:M69"/>
    <mergeCell ref="N67:N69"/>
    <mergeCell ref="N64:N66"/>
    <mergeCell ref="J64:J66"/>
    <mergeCell ref="K64:K66"/>
    <mergeCell ref="L64:L66"/>
    <mergeCell ref="M64:M66"/>
    <mergeCell ref="N58:N60"/>
    <mergeCell ref="B58:B60"/>
    <mergeCell ref="C58:C60"/>
    <mergeCell ref="D58:D60"/>
    <mergeCell ref="E58:E60"/>
    <mergeCell ref="F58:F60"/>
    <mergeCell ref="G58:G60"/>
    <mergeCell ref="O61:O63"/>
    <mergeCell ref="J61:J63"/>
    <mergeCell ref="K61:K63"/>
    <mergeCell ref="L61:L63"/>
    <mergeCell ref="M61:M63"/>
    <mergeCell ref="N61:N63"/>
    <mergeCell ref="B61:B63"/>
    <mergeCell ref="C61:C63"/>
    <mergeCell ref="D61:D63"/>
    <mergeCell ref="E61:E63"/>
    <mergeCell ref="F61:F63"/>
    <mergeCell ref="G61:G63"/>
    <mergeCell ref="H61:H63"/>
    <mergeCell ref="H58:H60"/>
    <mergeCell ref="I58:I60"/>
    <mergeCell ref="I61:I63"/>
    <mergeCell ref="K55:K57"/>
    <mergeCell ref="L55:L57"/>
    <mergeCell ref="M55:M57"/>
    <mergeCell ref="N55:N57"/>
    <mergeCell ref="O55:O57"/>
    <mergeCell ref="L58:L60"/>
    <mergeCell ref="M58:M60"/>
    <mergeCell ref="O52:O54"/>
    <mergeCell ref="B55:B57"/>
    <mergeCell ref="C55:C57"/>
    <mergeCell ref="D55:D57"/>
    <mergeCell ref="E55:E57"/>
    <mergeCell ref="F55:F57"/>
    <mergeCell ref="G55:G57"/>
    <mergeCell ref="H55:H57"/>
    <mergeCell ref="I55:I57"/>
    <mergeCell ref="J55:J57"/>
    <mergeCell ref="B52:B54"/>
    <mergeCell ref="C52:C54"/>
    <mergeCell ref="D52:D54"/>
    <mergeCell ref="E52:E54"/>
    <mergeCell ref="O58:O60"/>
    <mergeCell ref="J58:J60"/>
    <mergeCell ref="K58:K60"/>
    <mergeCell ref="O49:O51"/>
    <mergeCell ref="F52:F54"/>
    <mergeCell ref="G52:G54"/>
    <mergeCell ref="H52:H54"/>
    <mergeCell ref="I52:I54"/>
    <mergeCell ref="I49:I51"/>
    <mergeCell ref="J49:J51"/>
    <mergeCell ref="J52:J54"/>
    <mergeCell ref="K52:K54"/>
    <mergeCell ref="L52:L54"/>
    <mergeCell ref="N52:N54"/>
    <mergeCell ref="G46:G48"/>
    <mergeCell ref="M52:M54"/>
    <mergeCell ref="K40:K42"/>
    <mergeCell ref="L40:L42"/>
    <mergeCell ref="M40:M42"/>
    <mergeCell ref="K49:K51"/>
    <mergeCell ref="L49:L51"/>
    <mergeCell ref="M49:M51"/>
    <mergeCell ref="F43:F45"/>
    <mergeCell ref="G43:G45"/>
    <mergeCell ref="H43:H45"/>
    <mergeCell ref="I43:I45"/>
    <mergeCell ref="N43:N45"/>
    <mergeCell ref="N40:N42"/>
    <mergeCell ref="J40:J42"/>
    <mergeCell ref="N46:N48"/>
    <mergeCell ref="O46:O48"/>
    <mergeCell ref="B49:B51"/>
    <mergeCell ref="C49:C51"/>
    <mergeCell ref="D49:D51"/>
    <mergeCell ref="E49:E51"/>
    <mergeCell ref="F49:F51"/>
    <mergeCell ref="G49:G51"/>
    <mergeCell ref="H49:H51"/>
    <mergeCell ref="N49:N51"/>
    <mergeCell ref="L46:L48"/>
    <mergeCell ref="M46:M48"/>
    <mergeCell ref="B46:B48"/>
    <mergeCell ref="C46:C48"/>
    <mergeCell ref="D46:D48"/>
    <mergeCell ref="E46:E48"/>
    <mergeCell ref="H46:H48"/>
    <mergeCell ref="I46:I48"/>
    <mergeCell ref="J46:J48"/>
    <mergeCell ref="K46:K48"/>
    <mergeCell ref="F46:F48"/>
    <mergeCell ref="O37:O39"/>
    <mergeCell ref="J37:J39"/>
    <mergeCell ref="K37:K39"/>
    <mergeCell ref="O43:O45"/>
    <mergeCell ref="O40:O42"/>
    <mergeCell ref="B40:B42"/>
    <mergeCell ref="C40:C42"/>
    <mergeCell ref="D40:D42"/>
    <mergeCell ref="E40:E42"/>
    <mergeCell ref="F40:F42"/>
    <mergeCell ref="G40:G42"/>
    <mergeCell ref="H40:H42"/>
    <mergeCell ref="I40:I42"/>
    <mergeCell ref="B43:B45"/>
    <mergeCell ref="C43:C45"/>
    <mergeCell ref="D43:D45"/>
    <mergeCell ref="E43:E45"/>
    <mergeCell ref="J43:J45"/>
    <mergeCell ref="L37:L39"/>
    <mergeCell ref="M37:M39"/>
    <mergeCell ref="N37:N39"/>
    <mergeCell ref="K43:K45"/>
    <mergeCell ref="L43:L45"/>
    <mergeCell ref="M43:M45"/>
    <mergeCell ref="B37:B39"/>
    <mergeCell ref="C37:C39"/>
    <mergeCell ref="D37:D39"/>
    <mergeCell ref="E37:E39"/>
    <mergeCell ref="F37:F39"/>
    <mergeCell ref="G37:G39"/>
    <mergeCell ref="H37:H39"/>
    <mergeCell ref="H34:H36"/>
    <mergeCell ref="I34:I36"/>
    <mergeCell ref="I37:I39"/>
    <mergeCell ref="B34:B36"/>
    <mergeCell ref="C34:C36"/>
    <mergeCell ref="D34:D36"/>
    <mergeCell ref="E34:E36"/>
    <mergeCell ref="F34:F36"/>
    <mergeCell ref="G34:G36"/>
    <mergeCell ref="O31:O33"/>
    <mergeCell ref="L34:L36"/>
    <mergeCell ref="M34:M36"/>
    <mergeCell ref="O28:O30"/>
    <mergeCell ref="M28:M30"/>
    <mergeCell ref="B31:B33"/>
    <mergeCell ref="C31:C33"/>
    <mergeCell ref="D31:D33"/>
    <mergeCell ref="E31:E33"/>
    <mergeCell ref="F31:F33"/>
    <mergeCell ref="G31:G33"/>
    <mergeCell ref="H31:H33"/>
    <mergeCell ref="I31:I33"/>
    <mergeCell ref="J31:J33"/>
    <mergeCell ref="B28:B30"/>
    <mergeCell ref="C28:C30"/>
    <mergeCell ref="D28:D30"/>
    <mergeCell ref="E28:E30"/>
    <mergeCell ref="O34:O36"/>
    <mergeCell ref="J34:J36"/>
    <mergeCell ref="K34:K36"/>
    <mergeCell ref="N34:N36"/>
    <mergeCell ref="F19:F21"/>
    <mergeCell ref="G19:G21"/>
    <mergeCell ref="H19:H21"/>
    <mergeCell ref="I19:I21"/>
    <mergeCell ref="N28:N30"/>
    <mergeCell ref="K31:K33"/>
    <mergeCell ref="L31:L33"/>
    <mergeCell ref="M31:M33"/>
    <mergeCell ref="N31:N33"/>
    <mergeCell ref="F28:F30"/>
    <mergeCell ref="G28:G30"/>
    <mergeCell ref="H28:H30"/>
    <mergeCell ref="I28:I30"/>
    <mergeCell ref="I25:I27"/>
    <mergeCell ref="J25:J27"/>
    <mergeCell ref="J28:J30"/>
    <mergeCell ref="K28:K30"/>
    <mergeCell ref="L28:L30"/>
    <mergeCell ref="K25:K27"/>
    <mergeCell ref="L25:L27"/>
    <mergeCell ref="N22:N24"/>
    <mergeCell ref="O22:O24"/>
    <mergeCell ref="B25:B27"/>
    <mergeCell ref="C25:C27"/>
    <mergeCell ref="D25:D27"/>
    <mergeCell ref="E25:E27"/>
    <mergeCell ref="F25:F27"/>
    <mergeCell ref="G25:G27"/>
    <mergeCell ref="H25:H27"/>
    <mergeCell ref="N25:N27"/>
    <mergeCell ref="L22:L24"/>
    <mergeCell ref="M22:M24"/>
    <mergeCell ref="B22:B24"/>
    <mergeCell ref="C22:C24"/>
    <mergeCell ref="D22:D24"/>
    <mergeCell ref="E22:E24"/>
    <mergeCell ref="H22:H24"/>
    <mergeCell ref="I22:I24"/>
    <mergeCell ref="J22:J24"/>
    <mergeCell ref="K22:K24"/>
    <mergeCell ref="F22:F24"/>
    <mergeCell ref="G22:G24"/>
    <mergeCell ref="O25:O27"/>
    <mergeCell ref="M25:M27"/>
    <mergeCell ref="O19:O21"/>
    <mergeCell ref="O16:O18"/>
    <mergeCell ref="B16:B18"/>
    <mergeCell ref="C16:C18"/>
    <mergeCell ref="D16:D18"/>
    <mergeCell ref="E16:E18"/>
    <mergeCell ref="F16:F18"/>
    <mergeCell ref="G16:G18"/>
    <mergeCell ref="H16:H18"/>
    <mergeCell ref="I16:I18"/>
    <mergeCell ref="B19:B21"/>
    <mergeCell ref="C19:C21"/>
    <mergeCell ref="D19:D21"/>
    <mergeCell ref="E19:E21"/>
    <mergeCell ref="J19:J21"/>
    <mergeCell ref="K19:K21"/>
    <mergeCell ref="L19:L21"/>
    <mergeCell ref="M19:M21"/>
    <mergeCell ref="N19:N21"/>
    <mergeCell ref="N16:N18"/>
    <mergeCell ref="J16:J18"/>
    <mergeCell ref="K16:K18"/>
    <mergeCell ref="L16:L18"/>
    <mergeCell ref="M16:M18"/>
    <mergeCell ref="H10:H12"/>
    <mergeCell ref="I10:I12"/>
    <mergeCell ref="J10:J12"/>
    <mergeCell ref="K10:K12"/>
    <mergeCell ref="I13:I15"/>
    <mergeCell ref="N10:N12"/>
    <mergeCell ref="H13:H15"/>
    <mergeCell ref="B10:B12"/>
    <mergeCell ref="C10:C12"/>
    <mergeCell ref="D10:D12"/>
    <mergeCell ref="E10:E12"/>
    <mergeCell ref="F10:F12"/>
    <mergeCell ref="G10:G12"/>
    <mergeCell ref="L13:L15"/>
    <mergeCell ref="M13:M15"/>
    <mergeCell ref="N13:N15"/>
    <mergeCell ref="B13:B15"/>
    <mergeCell ref="C13:C15"/>
    <mergeCell ref="D13:D15"/>
    <mergeCell ref="E13:E15"/>
    <mergeCell ref="F13:F15"/>
    <mergeCell ref="G13:G15"/>
    <mergeCell ref="O13:O15"/>
    <mergeCell ref="J13:J15"/>
    <mergeCell ref="K13:K15"/>
    <mergeCell ref="N8:N9"/>
    <mergeCell ref="O8:O9"/>
    <mergeCell ref="L10:L12"/>
    <mergeCell ref="M10:M12"/>
    <mergeCell ref="O10:O12"/>
    <mergeCell ref="Q8:R8"/>
    <mergeCell ref="S8:S9"/>
    <mergeCell ref="B2:K2"/>
    <mergeCell ref="B5:J5"/>
    <mergeCell ref="B8:B9"/>
    <mergeCell ref="C8:J9"/>
    <mergeCell ref="K8:K9"/>
    <mergeCell ref="L8:L9"/>
    <mergeCell ref="M8:M9"/>
    <mergeCell ref="L3:O3"/>
  </mergeCells>
  <phoneticPr fontId="2"/>
  <dataValidations count="5">
    <dataValidation type="list" allowBlank="1" showInputMessage="1" showErrorMessage="1" sqref="D10:D30">
      <formula1>$AH$9:$AH$11</formula1>
    </dataValidation>
    <dataValidation type="list" allowBlank="1" showInputMessage="1" showErrorMessage="1" sqref="C10:C30">
      <formula1>$AG$9</formula1>
    </dataValidation>
    <dataValidation type="list" allowBlank="1" showInputMessage="1" showErrorMessage="1" sqref="F10:F30">
      <formula1>$AI$9:$AI$37</formula1>
    </dataValidation>
    <dataValidation type="list" allowBlank="1" showInputMessage="1" showErrorMessage="1" sqref="J10:J30 H10:H30">
      <formula1>$AK$9:$AK$114</formula1>
    </dataValidation>
    <dataValidation type="list" allowBlank="1" showInputMessage="1" showErrorMessage="1" sqref="M10:M30">
      <formula1>$AL$9:$AL$12</formula1>
    </dataValidation>
  </dataValidations>
  <hyperlinks>
    <hyperlink ref="S105" r:id="rId1"/>
  </hyperlinks>
  <printOptions horizontalCentered="1"/>
  <pageMargins left="0.31496062992125984" right="0.31496062992125984" top="0.74803149606299213" bottom="0.74803149606299213" header="0.31496062992125984" footer="0.31496062992125984"/>
  <pageSetup paperSize="9" scale="55" orientation="landscape" r:id="rId2"/>
  <rowBreaks count="1" manualBreakCount="1">
    <brk id="109" min="1"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X106"/>
  <sheetViews>
    <sheetView view="pageBreakPreview" topLeftCell="B2" zoomScale="55" zoomScaleNormal="70" zoomScaleSheetLayoutView="55" zoomScalePageLayoutView="55" workbookViewId="0">
      <selection activeCell="K13" sqref="K13:K15"/>
    </sheetView>
  </sheetViews>
  <sheetFormatPr defaultColWidth="8.875" defaultRowHeight="13.5"/>
  <cols>
    <col min="1" max="1" width="6.875" style="2" hidden="1" customWidth="1"/>
    <col min="2" max="2" width="7.75" style="1" customWidth="1"/>
    <col min="3" max="10" width="3.75" style="1" customWidth="1"/>
    <col min="11" max="11" width="40.875" style="1" customWidth="1"/>
    <col min="12" max="15" width="15.875" style="1" customWidth="1"/>
    <col min="16" max="16" width="13.5" style="1" hidden="1" customWidth="1"/>
    <col min="17" max="18" width="28.75" style="1" customWidth="1"/>
    <col min="19" max="19" width="50.75" style="1" customWidth="1"/>
    <col min="20" max="20" width="10.75" style="2" hidden="1" customWidth="1"/>
    <col min="21" max="21" width="5.75" style="1" customWidth="1"/>
    <col min="22" max="22" width="10.75" style="1" customWidth="1"/>
    <col min="23" max="23" width="5.75" style="1" customWidth="1"/>
    <col min="24" max="24" width="9.75" style="1" customWidth="1"/>
    <col min="25" max="25" width="10.75" style="1" customWidth="1"/>
    <col min="26" max="26" width="15.75" style="1" customWidth="1"/>
    <col min="27" max="16384" width="8.875" style="1"/>
  </cols>
  <sheetData>
    <row r="1" spans="1:20" ht="24.95" hidden="1" customHeight="1">
      <c r="B1" s="1" t="str">
        <f>L1&amp;Q3&amp;L1&amp;L1&amp;L1&amp;K5</f>
        <v>******平成２５年度******************文部科学省</v>
      </c>
      <c r="L1" s="1" t="s">
        <v>26</v>
      </c>
    </row>
    <row r="2" spans="1:20" ht="32.85" customHeight="1">
      <c r="B2" s="61" t="s">
        <v>25</v>
      </c>
      <c r="C2" s="61"/>
      <c r="D2" s="61"/>
      <c r="E2" s="61"/>
      <c r="F2" s="61"/>
      <c r="G2" s="61"/>
      <c r="H2" s="61"/>
      <c r="I2" s="61"/>
      <c r="J2" s="62"/>
      <c r="K2" s="62"/>
      <c r="L2" s="39"/>
      <c r="M2" s="39"/>
      <c r="N2" s="39"/>
      <c r="S2" s="37" t="str">
        <f>IF(B10="","該当なし","")</f>
        <v/>
      </c>
    </row>
    <row r="3" spans="1:20" ht="25.5" customHeight="1">
      <c r="B3" s="8"/>
      <c r="C3" s="8"/>
      <c r="D3" s="8"/>
      <c r="E3" s="8"/>
      <c r="F3" s="8"/>
      <c r="G3" s="8"/>
      <c r="H3" s="8"/>
      <c r="I3" s="8"/>
      <c r="J3" s="8"/>
      <c r="K3" s="52" t="s">
        <v>50</v>
      </c>
      <c r="L3" s="75" t="s">
        <v>29</v>
      </c>
      <c r="M3" s="75"/>
      <c r="N3" s="75"/>
      <c r="O3" s="75"/>
      <c r="P3" s="44"/>
      <c r="Q3" s="44" t="s">
        <v>24</v>
      </c>
      <c r="R3" s="8"/>
      <c r="S3" s="8"/>
    </row>
    <row r="4" spans="1:20" ht="10.5" customHeight="1">
      <c r="B4" s="36"/>
      <c r="C4" s="36"/>
      <c r="D4" s="36"/>
      <c r="E4" s="36"/>
      <c r="F4" s="36"/>
      <c r="G4" s="36"/>
      <c r="H4" s="36"/>
      <c r="I4" s="36"/>
      <c r="J4" s="36"/>
      <c r="K4" s="36"/>
      <c r="L4" s="36"/>
      <c r="M4" s="36"/>
      <c r="N4" s="36"/>
      <c r="O4" s="36"/>
      <c r="P4" s="36"/>
      <c r="Q4" s="36"/>
      <c r="S4" s="35"/>
    </row>
    <row r="5" spans="1:20" ht="25.5" customHeight="1">
      <c r="B5" s="63" t="s">
        <v>23</v>
      </c>
      <c r="C5" s="63"/>
      <c r="D5" s="63"/>
      <c r="E5" s="63"/>
      <c r="F5" s="63"/>
      <c r="G5" s="63"/>
      <c r="H5" s="63"/>
      <c r="I5" s="63"/>
      <c r="J5" s="63"/>
      <c r="K5" s="45" t="s">
        <v>22</v>
      </c>
      <c r="L5" s="34"/>
      <c r="M5" s="34"/>
      <c r="N5" s="34"/>
      <c r="O5" s="32"/>
      <c r="P5" s="32"/>
      <c r="Q5" s="33"/>
      <c r="S5" s="46" t="s">
        <v>49</v>
      </c>
    </row>
    <row r="6" spans="1:20" ht="14.25">
      <c r="B6" s="31" t="s">
        <v>21</v>
      </c>
      <c r="C6" s="31"/>
      <c r="D6" s="31"/>
      <c r="E6" s="31"/>
      <c r="F6" s="31"/>
      <c r="G6" s="31"/>
      <c r="H6" s="31"/>
      <c r="I6" s="31"/>
      <c r="J6" s="7"/>
      <c r="S6" s="6" t="s">
        <v>20</v>
      </c>
    </row>
    <row r="7" spans="1:20" s="28" customFormat="1" ht="14.25" hidden="1">
      <c r="A7" s="28">
        <v>1</v>
      </c>
      <c r="B7" s="30">
        <v>2</v>
      </c>
      <c r="C7" s="30">
        <v>3</v>
      </c>
      <c r="D7" s="30">
        <v>4</v>
      </c>
      <c r="E7" s="30">
        <v>5</v>
      </c>
      <c r="F7" s="30">
        <v>6</v>
      </c>
      <c r="G7" s="30">
        <v>7</v>
      </c>
      <c r="H7" s="30">
        <v>8</v>
      </c>
      <c r="I7" s="30">
        <v>9</v>
      </c>
      <c r="J7" s="29">
        <v>10</v>
      </c>
      <c r="K7" s="29">
        <v>11</v>
      </c>
      <c r="L7" s="29">
        <v>12</v>
      </c>
      <c r="M7" s="29">
        <v>13</v>
      </c>
      <c r="N7" s="29">
        <v>14</v>
      </c>
      <c r="O7" s="29"/>
      <c r="P7" s="29"/>
      <c r="Q7" s="29" t="str">
        <f>IF(Q3="平成２３年度","19",IF(Q3="平成２４年度","20",IF(Q3="平成２５年度","21",IF(Q3="平成２６年度","22",IF(Q3="平成２７年度","23")))))</f>
        <v>21</v>
      </c>
      <c r="R7" s="29"/>
      <c r="T7" s="28">
        <v>29</v>
      </c>
    </row>
    <row r="8" spans="1:20" ht="21.6" customHeight="1">
      <c r="B8" s="64" t="s">
        <v>13</v>
      </c>
      <c r="C8" s="66" t="s">
        <v>12</v>
      </c>
      <c r="D8" s="67"/>
      <c r="E8" s="67"/>
      <c r="F8" s="67"/>
      <c r="G8" s="67"/>
      <c r="H8" s="67"/>
      <c r="I8" s="67"/>
      <c r="J8" s="68"/>
      <c r="K8" s="72" t="s">
        <v>11</v>
      </c>
      <c r="L8" s="72" t="s">
        <v>10</v>
      </c>
      <c r="M8" s="72" t="s">
        <v>9</v>
      </c>
      <c r="N8" s="72" t="s">
        <v>8</v>
      </c>
      <c r="O8" s="85" t="s">
        <v>30</v>
      </c>
      <c r="P8" s="43"/>
      <c r="Q8" s="92" t="s">
        <v>31</v>
      </c>
      <c r="R8" s="93"/>
      <c r="S8" s="60" t="s">
        <v>18</v>
      </c>
    </row>
    <row r="9" spans="1:20" ht="87" customHeight="1">
      <c r="B9" s="65"/>
      <c r="C9" s="69"/>
      <c r="D9" s="70"/>
      <c r="E9" s="70"/>
      <c r="F9" s="70"/>
      <c r="G9" s="70"/>
      <c r="H9" s="70"/>
      <c r="I9" s="70"/>
      <c r="J9" s="71"/>
      <c r="K9" s="73"/>
      <c r="L9" s="73"/>
      <c r="M9" s="74"/>
      <c r="N9" s="74"/>
      <c r="O9" s="86"/>
      <c r="P9" s="38"/>
      <c r="Q9" s="55" t="s">
        <v>17</v>
      </c>
      <c r="R9" s="56" t="s">
        <v>33</v>
      </c>
      <c r="S9" s="60"/>
    </row>
    <row r="10" spans="1:20" s="7" customFormat="1" ht="25.15" customHeight="1">
      <c r="A10" s="40" t="str">
        <f>IF(TYPE(VLOOKUP($B$1,#REF!,$A$7,FALSE))&lt;&gt;16,VLOOKUP($B$1,#REF!,$A$7+A7,FALSE),"")</f>
        <v/>
      </c>
      <c r="B10" s="100">
        <v>5</v>
      </c>
      <c r="C10" s="103"/>
      <c r="D10" s="79" t="s">
        <v>43</v>
      </c>
      <c r="E10" s="94" t="s">
        <v>37</v>
      </c>
      <c r="F10" s="79">
        <v>1</v>
      </c>
      <c r="G10" s="94" t="s">
        <v>37</v>
      </c>
      <c r="H10" s="79">
        <v>1</v>
      </c>
      <c r="I10" s="94"/>
      <c r="J10" s="79"/>
      <c r="K10" s="82" t="s">
        <v>60</v>
      </c>
      <c r="L10" s="82" t="s">
        <v>46</v>
      </c>
      <c r="M10" s="89" t="s">
        <v>48</v>
      </c>
      <c r="N10" s="89" t="s">
        <v>48</v>
      </c>
      <c r="O10" s="76">
        <f>IF(D10="","",IF(C10="◆",0.5,IF(D10="A",0.5,IF(D10="B",0.5,0.6666667))))</f>
        <v>0.5</v>
      </c>
      <c r="P10" s="27" t="s">
        <v>7</v>
      </c>
      <c r="Q10" s="19">
        <v>0</v>
      </c>
      <c r="R10" s="19">
        <f>IF(Q10="","",IF(C10=0,ROUNDDOWN(O10*Q10,),ROUNDDOWN(#REF!*0.5,)))</f>
        <v>0</v>
      </c>
      <c r="S10" s="24"/>
      <c r="T10" s="42" t="e">
        <f>IF(TYPE(VLOOKUP($A$10,#REF!,T7,FALSE))&lt;&gt;16,VLOOKUP($A$10,#REF!,T7,FALSE),"")+1</f>
        <v>#VALUE!</v>
      </c>
    </row>
    <row r="11" spans="1:20" s="7" customFormat="1" ht="25.15" customHeight="1">
      <c r="A11" s="47" t="str">
        <f>IF(A10="","",A10+1)</f>
        <v/>
      </c>
      <c r="B11" s="108"/>
      <c r="C11" s="104"/>
      <c r="D11" s="80"/>
      <c r="E11" s="95"/>
      <c r="F11" s="80"/>
      <c r="G11" s="95"/>
      <c r="H11" s="80"/>
      <c r="I11" s="95"/>
      <c r="J11" s="80"/>
      <c r="K11" s="83"/>
      <c r="L11" s="83"/>
      <c r="M11" s="106"/>
      <c r="N11" s="90"/>
      <c r="O11" s="77"/>
      <c r="P11" s="48" t="s">
        <v>6</v>
      </c>
      <c r="Q11" s="16">
        <v>241920</v>
      </c>
      <c r="R11" s="16">
        <f>IF(Q11="","",IF(C10=0,ROUNDDOWN(O10*Q11,),ROUNDDOWN(#REF!*0.5,)))</f>
        <v>120960</v>
      </c>
      <c r="S11" s="22"/>
      <c r="T11" s="42" t="e">
        <f>IF(TYPE(VLOOKUP($A$11,#REF!,T7,FALSE))&lt;&gt;16,VLOOKUP($A$11,#REF!,T7,FALSE),"")+1</f>
        <v>#VALUE!</v>
      </c>
    </row>
    <row r="12" spans="1:20" s="7" customFormat="1" ht="25.15" customHeight="1">
      <c r="A12" s="47" t="str">
        <f>IF(A11="","",A11+1)</f>
        <v/>
      </c>
      <c r="B12" s="109"/>
      <c r="C12" s="105"/>
      <c r="D12" s="81"/>
      <c r="E12" s="96"/>
      <c r="F12" s="81"/>
      <c r="G12" s="96"/>
      <c r="H12" s="81"/>
      <c r="I12" s="96"/>
      <c r="J12" s="81"/>
      <c r="K12" s="84"/>
      <c r="L12" s="84"/>
      <c r="M12" s="107"/>
      <c r="N12" s="91"/>
      <c r="O12" s="78"/>
      <c r="P12" s="49" t="s">
        <v>5</v>
      </c>
      <c r="Q12" s="12">
        <f>SUBTOTAL(9,Q10:Q11)</f>
        <v>241920</v>
      </c>
      <c r="R12" s="12">
        <f>IF(Q12="","",IF(C10=0,ROUNDDOWN(O10*Q12,),ROUNDDOWN(#REF!*0.8,)))</f>
        <v>120960</v>
      </c>
      <c r="S12" s="21"/>
      <c r="T12" s="42" t="e">
        <f>IF(TYPE(VLOOKUP($A$12,#REF!,T7,FALSE))&lt;&gt;16,VLOOKUP($A$12,#REF!,T7,FALSE),"")+1</f>
        <v>#VALUE!</v>
      </c>
    </row>
    <row r="13" spans="1:20" s="7" customFormat="1" ht="25.15" customHeight="1">
      <c r="A13" s="47" t="str">
        <f ca="1">IF(TYPE(VLOOKUP($B$1,INDIRECT("'１－２'!$A"&amp;T12&amp;":$AT$400"),1,FALSE))&lt;&gt;16,VLOOKUP($B$1,INDIRECT("'１－２'!$A"&amp;T12&amp;":$AT$400"),2,FALSE),"")</f>
        <v/>
      </c>
      <c r="B13" s="100">
        <v>6</v>
      </c>
      <c r="C13" s="103"/>
      <c r="D13" s="79" t="s">
        <v>43</v>
      </c>
      <c r="E13" s="94" t="s">
        <v>37</v>
      </c>
      <c r="F13" s="79">
        <v>1</v>
      </c>
      <c r="G13" s="94" t="s">
        <v>37</v>
      </c>
      <c r="H13" s="79">
        <v>2</v>
      </c>
      <c r="I13" s="94"/>
      <c r="J13" s="79"/>
      <c r="K13" s="82" t="s">
        <v>59</v>
      </c>
      <c r="L13" s="82" t="s">
        <v>47</v>
      </c>
      <c r="M13" s="89" t="s">
        <v>48</v>
      </c>
      <c r="N13" s="89" t="s">
        <v>48</v>
      </c>
      <c r="O13" s="76">
        <f>IF(D13="","",IF(C13="◆",0.5,IF(D13="A",0.5,IF(D13="B",0.5,0.6666667))))</f>
        <v>0.5</v>
      </c>
      <c r="P13" s="27" t="s">
        <v>7</v>
      </c>
      <c r="Q13" s="19">
        <v>0</v>
      </c>
      <c r="R13" s="19">
        <f>IF(Q13="","",IF(C13=0,ROUNDDOWN(O13*Q13,),ROUNDDOWN(#REF!*0.5,)))</f>
        <v>0</v>
      </c>
      <c r="S13" s="24"/>
      <c r="T13" s="42" t="e">
        <f ca="1">IF(TYPE(VLOOKUP($A$13,#REF!,T7,FALSE))&lt;&gt;16,VLOOKUP($A$13,#REF!,T7,FALSE),"")+1</f>
        <v>#VALUE!</v>
      </c>
    </row>
    <row r="14" spans="1:20" s="7" customFormat="1" ht="25.15" customHeight="1">
      <c r="A14" s="47" t="str">
        <f ca="1">IF(A13="","",A13+1)</f>
        <v/>
      </c>
      <c r="B14" s="108"/>
      <c r="C14" s="104"/>
      <c r="D14" s="80"/>
      <c r="E14" s="95"/>
      <c r="F14" s="80"/>
      <c r="G14" s="95"/>
      <c r="H14" s="80"/>
      <c r="I14" s="95"/>
      <c r="J14" s="80"/>
      <c r="K14" s="83"/>
      <c r="L14" s="83"/>
      <c r="M14" s="106"/>
      <c r="N14" s="90"/>
      <c r="O14" s="77"/>
      <c r="P14" s="48" t="s">
        <v>6</v>
      </c>
      <c r="Q14" s="23">
        <v>29000</v>
      </c>
      <c r="R14" s="16">
        <f>IF(Q14="","",IF(C13=0,ROUNDDOWN(O13*Q14,),ROUNDDOWN(#REF!*0.5,)))</f>
        <v>14500</v>
      </c>
      <c r="S14" s="22"/>
      <c r="T14" s="42" t="e">
        <f ca="1">IF(TYPE(VLOOKUP(A14,#REF!,$T$7,FALSE))&lt;&gt;16,VLOOKUP(A14,#REF!,$T$7,FALSE),"")+1</f>
        <v>#VALUE!</v>
      </c>
    </row>
    <row r="15" spans="1:20" s="7" customFormat="1" ht="25.15" customHeight="1">
      <c r="A15" s="47" t="str">
        <f ca="1">IF(A14="","",A14+1)</f>
        <v/>
      </c>
      <c r="B15" s="109"/>
      <c r="C15" s="105"/>
      <c r="D15" s="81"/>
      <c r="E15" s="96"/>
      <c r="F15" s="81"/>
      <c r="G15" s="96"/>
      <c r="H15" s="81"/>
      <c r="I15" s="96"/>
      <c r="J15" s="81"/>
      <c r="K15" s="84"/>
      <c r="L15" s="84"/>
      <c r="M15" s="107"/>
      <c r="N15" s="91"/>
      <c r="O15" s="78"/>
      <c r="P15" s="49" t="s">
        <v>5</v>
      </c>
      <c r="Q15" s="12">
        <f>SUBTOTAL(9,Q13:Q14)</f>
        <v>29000</v>
      </c>
      <c r="R15" s="12">
        <f>IF(Q15="","",IF(C13=0,ROUNDDOWN(O13*Q15,),ROUNDDOWN(#REF!*0.8,)))</f>
        <v>14500</v>
      </c>
      <c r="S15" s="21"/>
      <c r="T15" s="42" t="e">
        <f ca="1">IF(TYPE(VLOOKUP(A15,#REF!,$T$7,FALSE))&lt;&gt;16,VLOOKUP(A15,#REF!,$T$7,FALSE),"")+1</f>
        <v>#VALUE!</v>
      </c>
    </row>
    <row r="16" spans="1:20" s="7" customFormat="1" ht="25.15" customHeight="1">
      <c r="A16" s="47" t="str">
        <f ca="1">IF(TYPE(VLOOKUP($B$1,INDIRECT("'１－２'!$A"&amp;#REF!&amp;":$AT$400"),1,FALSE))&lt;&gt;16,VLOOKUP($B$1,INDIRECT("'１－２'!$A"&amp;#REF!&amp;":$AT$400"),2,FALSE),"")</f>
        <v/>
      </c>
      <c r="B16" s="100" t="str">
        <f ca="1">IF(TYPE(VLOOKUP($A$16,#REF!,$B$7,FALSE))&lt;&gt;16,VLOOKUP($A$16,#REF!,$B$7,FALSE),"")</f>
        <v/>
      </c>
      <c r="C16" s="116" t="str">
        <f ca="1">IF(TYPE(VLOOKUP(A16,#REF!,$C$7,FALSE))&lt;&gt;16,VLOOKUP(A16,#REF!,$C$7,FALSE),"")</f>
        <v/>
      </c>
      <c r="D16" s="119" t="str">
        <f ca="1">IF(TYPE(VLOOKUP(A16,#REF!,$D$7,FALSE))&lt;&gt;16,VLOOKUP(A16,#REF!,$D$7,FALSE),"")</f>
        <v/>
      </c>
      <c r="E16" s="119" t="str">
        <f ca="1">IF(TYPE(VLOOKUP(A16,#REF!,$E$7,FALSE))&lt;&gt;16,VLOOKUP(A16,#REF!,$E$7,FALSE),"")</f>
        <v/>
      </c>
      <c r="F16" s="119" t="str">
        <f ca="1">IF(TYPE(VLOOKUP(A16,#REF!,$F$7,FALSE))&lt;&gt;16,VLOOKUP(A16,#REF!,$F$7,FALSE),"")</f>
        <v/>
      </c>
      <c r="G16" s="119" t="str">
        <f ca="1">IF(TYPE(VLOOKUP(A16,#REF!,$G$7,FALSE))&lt;&gt;16,VLOOKUP(A16,#REF!,$G$7,FALSE),"")</f>
        <v/>
      </c>
      <c r="H16" s="119" t="str">
        <f ca="1">IF(TYPE(VLOOKUP(A16,#REF!,$H$7,FALSE))&lt;&gt;16,VLOOKUP(A16,#REF!,$H$7,FALSE),"")</f>
        <v/>
      </c>
      <c r="I16" s="119" t="str">
        <f ca="1">IF(TYPE(VLOOKUP(A16,#REF!,$I$7,FALSE))&lt;&gt;16,VLOOKUP(A16,#REF!,$I$7,FALSE),"")</f>
        <v/>
      </c>
      <c r="J16" s="122" t="str">
        <f ca="1">IF(TYPE(VLOOKUP(A16,#REF!,$J$7,FALSE))&lt;&gt;16,VLOOKUP(A16,#REF!,$J$7,FALSE),"")</f>
        <v/>
      </c>
      <c r="K16" s="110" t="str">
        <f ca="1">IF(TYPE(VLOOKUP(A16,#REF!,$K$7,FALSE))&lt;&gt;16,VLOOKUP(A16,#REF!,$K$7,FALSE),"")</f>
        <v/>
      </c>
      <c r="L16" s="113" t="str">
        <f ca="1">IF(TYPE(VLOOKUP(A16,#REF!,$L$7,FALSE))&lt;&gt;16,VLOOKUP(A16,#REF!,$L$7,FALSE),"")</f>
        <v/>
      </c>
      <c r="M16" s="113" t="str">
        <f ca="1">IF(TYPE(VLOOKUP(A16,#REF!,$M$7,FALSE))&lt;&gt;16,VLOOKUP(A16,#REF!,$M$7,FALSE),"")</f>
        <v/>
      </c>
      <c r="N16" s="113" t="str">
        <f ca="1">IF(TYPE(VLOOKUP(A16,#REF!,$N$7,FALSE))&lt;&gt;16,VLOOKUP(A16,#REF!,$N$7,FALSE),"")</f>
        <v/>
      </c>
      <c r="O16" s="76" t="str">
        <f ca="1">IF(D16="","",IF(C16="◆",0.5,IF(D16="A",0.5,IF(D16="B",0.5,0.6666667))))</f>
        <v/>
      </c>
      <c r="P16" s="27" t="s">
        <v>7</v>
      </c>
      <c r="Q16" s="19" t="str">
        <f ca="1">IF(TYPE(VLOOKUP(A16,#REF!,$Q$7,FALSE))&lt;&gt;16,VLOOKUP(A16,#REF!,$Q$7,FALSE),"")</f>
        <v/>
      </c>
      <c r="R16" s="19" t="str">
        <f ca="1">IF(Q16="","",IF(C16=0,ROUNDDOWN(O16*Q16,),ROUNDDOWN(#REF!*0.5,)))</f>
        <v/>
      </c>
      <c r="S16" s="24"/>
      <c r="T16" s="42" t="e">
        <f ca="1">IF(TYPE(VLOOKUP(A16,#REF!,$T$7,FALSE))&lt;&gt;16,VLOOKUP(A16,#REF!,$T$7,FALSE),"")+1</f>
        <v>#VALUE!</v>
      </c>
    </row>
    <row r="17" spans="1:20" s="7" customFormat="1" ht="25.15" customHeight="1">
      <c r="A17" s="47" t="str">
        <f ca="1">IF(A16="","",A16+1)</f>
        <v/>
      </c>
      <c r="B17" s="108"/>
      <c r="C17" s="117"/>
      <c r="D17" s="120"/>
      <c r="E17" s="120"/>
      <c r="F17" s="120"/>
      <c r="G17" s="120"/>
      <c r="H17" s="120"/>
      <c r="I17" s="120"/>
      <c r="J17" s="123"/>
      <c r="K17" s="111"/>
      <c r="L17" s="114"/>
      <c r="M17" s="114"/>
      <c r="N17" s="114"/>
      <c r="O17" s="77"/>
      <c r="P17" s="48" t="s">
        <v>6</v>
      </c>
      <c r="Q17" s="23" t="str">
        <f ca="1">IF(TYPE(VLOOKUP(A17,#REF!,$Q$7,FALSE))&lt;&gt;16,VLOOKUP(A17,#REF!,$Q$7,FALSE),"")</f>
        <v/>
      </c>
      <c r="R17" s="16" t="str">
        <f ca="1">IF(Q17="","",IF(C16=0,ROUNDDOWN(O16*Q17,),ROUNDDOWN(#REF!*0.5,)))</f>
        <v/>
      </c>
      <c r="S17" s="22"/>
      <c r="T17" s="42" t="e">
        <f ca="1">IF(TYPE(VLOOKUP(A17,#REF!,$T$7,FALSE))&lt;&gt;16,VLOOKUP(A17,#REF!,$T$7,FALSE),"")+1</f>
        <v>#VALUE!</v>
      </c>
    </row>
    <row r="18" spans="1:20" s="7" customFormat="1" ht="25.15" customHeight="1">
      <c r="A18" s="47" t="str">
        <f ca="1">IF(A17="","",A17+1)</f>
        <v/>
      </c>
      <c r="B18" s="109"/>
      <c r="C18" s="118"/>
      <c r="D18" s="121"/>
      <c r="E18" s="121"/>
      <c r="F18" s="121"/>
      <c r="G18" s="121"/>
      <c r="H18" s="121"/>
      <c r="I18" s="121"/>
      <c r="J18" s="124"/>
      <c r="K18" s="112"/>
      <c r="L18" s="115"/>
      <c r="M18" s="115"/>
      <c r="N18" s="115"/>
      <c r="O18" s="78"/>
      <c r="P18" s="49" t="s">
        <v>5</v>
      </c>
      <c r="Q18" s="12" t="str">
        <f ca="1">IF(TYPE(VLOOKUP(A18,#REF!,$Q$7,FALSE))&lt;&gt;16,VLOOKUP(A18,#REF!,$Q$7,FALSE),"")</f>
        <v/>
      </c>
      <c r="R18" s="12" t="str">
        <f ca="1">IF(Q18="","",IF(C16=0,ROUNDDOWN(O16*Q18,),ROUNDDOWN(#REF!*0.8,)))</f>
        <v/>
      </c>
      <c r="S18" s="21"/>
      <c r="T18" s="42" t="e">
        <f ca="1">IF(TYPE(VLOOKUP(A18,#REF!,$T$7,FALSE))&lt;&gt;16,VLOOKUP(A18,#REF!,$T$7,FALSE),"")+1</f>
        <v>#VALUE!</v>
      </c>
    </row>
    <row r="19" spans="1:20" s="7" customFormat="1" ht="25.15" customHeight="1">
      <c r="A19" s="47" t="str">
        <f ca="1">IF(TYPE(VLOOKUP($B$1,INDIRECT("'１－２'!$A"&amp;T18&amp;":$AT$400"),1,FALSE))&lt;&gt;16,VLOOKUP($B$1,INDIRECT("'１－２'!$A"&amp;T18&amp;":$AT$400"),2,FALSE),"")</f>
        <v/>
      </c>
      <c r="B19" s="100" t="str">
        <f ca="1">IF(TYPE(VLOOKUP($A$19,#REF!,$B$7,FALSE))&lt;&gt;16,VLOOKUP($A$19,#REF!,$B$7,FALSE),"")</f>
        <v/>
      </c>
      <c r="C19" s="116" t="str">
        <f ca="1">IF(TYPE(VLOOKUP(A19,#REF!,$C$7,FALSE))&lt;&gt;16,VLOOKUP(A19,#REF!,$C$7,FALSE),"")</f>
        <v/>
      </c>
      <c r="D19" s="119" t="str">
        <f ca="1">IF(TYPE(VLOOKUP(A19,#REF!,$D$7,FALSE))&lt;&gt;16,VLOOKUP(A19,#REF!,$D$7,FALSE),"")</f>
        <v/>
      </c>
      <c r="E19" s="119" t="str">
        <f ca="1">IF(TYPE(VLOOKUP(A19,#REF!,$E$7,FALSE))&lt;&gt;16,VLOOKUP(A19,#REF!,$E$7,FALSE),"")</f>
        <v/>
      </c>
      <c r="F19" s="119" t="str">
        <f ca="1">IF(TYPE(VLOOKUP(A19,#REF!,$F$7,FALSE))&lt;&gt;16,VLOOKUP(A19,#REF!,$F$7,FALSE),"")</f>
        <v/>
      </c>
      <c r="G19" s="119" t="str">
        <f ca="1">IF(TYPE(VLOOKUP(A19,#REF!,$G$7,FALSE))&lt;&gt;16,VLOOKUP(A19,#REF!,$G$7,FALSE),"")</f>
        <v/>
      </c>
      <c r="H19" s="119" t="str">
        <f ca="1">IF(TYPE(VLOOKUP(A19,#REF!,$H$7,FALSE))&lt;&gt;16,VLOOKUP(A19,#REF!,$H$7,FALSE),"")</f>
        <v/>
      </c>
      <c r="I19" s="119" t="str">
        <f ca="1">IF(TYPE(VLOOKUP(A19,#REF!,$I$7,FALSE))&lt;&gt;16,VLOOKUP(A19,#REF!,$I$7,FALSE),"")</f>
        <v/>
      </c>
      <c r="J19" s="122" t="str">
        <f ca="1">IF(TYPE(VLOOKUP(A19,#REF!,$J$7,FALSE))&lt;&gt;16,VLOOKUP(A19,#REF!,$J$7,FALSE),"")</f>
        <v/>
      </c>
      <c r="K19" s="110" t="str">
        <f ca="1">IF(TYPE(VLOOKUP(A19,#REF!,$K$7,FALSE))&lt;&gt;16,VLOOKUP(A19,#REF!,$K$7,FALSE),"")</f>
        <v/>
      </c>
      <c r="L19" s="113" t="str">
        <f ca="1">IF(TYPE(VLOOKUP(A19,#REF!,$L$7,FALSE))&lt;&gt;16,VLOOKUP(A19,#REF!,$L$7,FALSE),"")</f>
        <v/>
      </c>
      <c r="M19" s="113" t="str">
        <f ca="1">IF(TYPE(VLOOKUP(A19,#REF!,$M$7,FALSE))&lt;&gt;16,VLOOKUP(A19,#REF!,$M$7,FALSE),"")</f>
        <v/>
      </c>
      <c r="N19" s="113" t="str">
        <f ca="1">IF(TYPE(VLOOKUP(A19,#REF!,$N$7,FALSE))&lt;&gt;16,VLOOKUP(A19,#REF!,$N$7,FALSE),"")</f>
        <v/>
      </c>
      <c r="O19" s="76" t="str">
        <f ca="1">IF(D19="","",IF(C19="◆",0.5,IF(D19="A",0.5,IF(D19="B",0.5,0.6666667))))</f>
        <v/>
      </c>
      <c r="P19" s="27" t="s">
        <v>7</v>
      </c>
      <c r="Q19" s="19" t="str">
        <f ca="1">IF(TYPE(VLOOKUP(A19,#REF!,$Q$7,FALSE))&lt;&gt;16,VLOOKUP(A19,#REF!,$Q$7,FALSE),"")</f>
        <v/>
      </c>
      <c r="R19" s="19" t="str">
        <f ca="1">IF(Q19="","",IF(C19=0,ROUNDDOWN(O19*Q19,),ROUNDDOWN(#REF!*0.5,)))</f>
        <v/>
      </c>
      <c r="S19" s="24"/>
      <c r="T19" s="42" t="e">
        <f ca="1">IF(TYPE(VLOOKUP(A19,#REF!,$T$7,FALSE))&lt;&gt;16,VLOOKUP(A19,#REF!,$T$7,FALSE),"")+1</f>
        <v>#VALUE!</v>
      </c>
    </row>
    <row r="20" spans="1:20" s="7" customFormat="1" ht="25.15" customHeight="1">
      <c r="A20" s="47" t="str">
        <f ca="1">IF(A19="","",A19+1)</f>
        <v/>
      </c>
      <c r="B20" s="108"/>
      <c r="C20" s="117"/>
      <c r="D20" s="120"/>
      <c r="E20" s="120"/>
      <c r="F20" s="120"/>
      <c r="G20" s="120"/>
      <c r="H20" s="120"/>
      <c r="I20" s="120"/>
      <c r="J20" s="123"/>
      <c r="K20" s="111"/>
      <c r="L20" s="114"/>
      <c r="M20" s="114"/>
      <c r="N20" s="114"/>
      <c r="O20" s="77"/>
      <c r="P20" s="48" t="s">
        <v>6</v>
      </c>
      <c r="Q20" s="23" t="str">
        <f ca="1">IF(TYPE(VLOOKUP(A20,#REF!,$Q$7,FALSE))&lt;&gt;16,VLOOKUP(A20,#REF!,$Q$7,FALSE),"")</f>
        <v/>
      </c>
      <c r="R20" s="16" t="str">
        <f ca="1">IF(Q20="","",IF(C19=0,ROUNDDOWN(O19*Q20,),ROUNDDOWN(#REF!*0.5,)))</f>
        <v/>
      </c>
      <c r="S20" s="22"/>
      <c r="T20" s="42" t="e">
        <f ca="1">IF(TYPE(VLOOKUP(A20,#REF!,$T$7,FALSE))&lt;&gt;16,VLOOKUP(A20,#REF!,$T$7,FALSE),"")+1</f>
        <v>#VALUE!</v>
      </c>
    </row>
    <row r="21" spans="1:20" s="7" customFormat="1" ht="25.15" customHeight="1">
      <c r="A21" s="47" t="str">
        <f ca="1">IF(A20="","",A20+1)</f>
        <v/>
      </c>
      <c r="B21" s="109"/>
      <c r="C21" s="118"/>
      <c r="D21" s="121"/>
      <c r="E21" s="121"/>
      <c r="F21" s="121"/>
      <c r="G21" s="121"/>
      <c r="H21" s="121"/>
      <c r="I21" s="121"/>
      <c r="J21" s="124"/>
      <c r="K21" s="112"/>
      <c r="L21" s="115"/>
      <c r="M21" s="115"/>
      <c r="N21" s="115"/>
      <c r="O21" s="78"/>
      <c r="P21" s="49" t="s">
        <v>5</v>
      </c>
      <c r="Q21" s="12" t="str">
        <f ca="1">IF(TYPE(VLOOKUP(A21,#REF!,$Q$7,FALSE))&lt;&gt;16,VLOOKUP(A21,#REF!,$Q$7,FALSE),"")</f>
        <v/>
      </c>
      <c r="R21" s="12" t="str">
        <f ca="1">IF(Q21="","",IF(C19=0,ROUNDDOWN(O19*Q21,),ROUNDDOWN(#REF!*0.8,)))</f>
        <v/>
      </c>
      <c r="S21" s="21"/>
      <c r="T21" s="42" t="e">
        <f ca="1">IF(TYPE(VLOOKUP(A21,#REF!,$T$7,FALSE))&lt;&gt;16,VLOOKUP(A21,#REF!,$T$7,FALSE),"")+1</f>
        <v>#VALUE!</v>
      </c>
    </row>
    <row r="22" spans="1:20" s="7" customFormat="1" ht="25.15" customHeight="1">
      <c r="A22" s="47" t="str">
        <f ca="1">IF(TYPE(VLOOKUP($B$1,INDIRECT("'１－２'!$A"&amp;T21&amp;":$AT$400"),1,FALSE))&lt;&gt;16,VLOOKUP($B$1,INDIRECT("'１－２'!$A"&amp;T21&amp;":$AT$400"),2,FALSE),"")</f>
        <v/>
      </c>
      <c r="B22" s="100" t="str">
        <f ca="1">IF(TYPE(VLOOKUP($A$22,#REF!,$B$7,FALSE))&lt;&gt;16,VLOOKUP($A$22,#REF!,$B$7,FALSE),"")</f>
        <v/>
      </c>
      <c r="C22" s="116" t="str">
        <f ca="1">IF(TYPE(VLOOKUP(A22,#REF!,$C$7,FALSE))&lt;&gt;16,VLOOKUP(A22,#REF!,$C$7,FALSE),"")</f>
        <v/>
      </c>
      <c r="D22" s="119" t="str">
        <f ca="1">IF(TYPE(VLOOKUP(A22,#REF!,$D$7,FALSE))&lt;&gt;16,VLOOKUP(A22,#REF!,$D$7,FALSE),"")</f>
        <v/>
      </c>
      <c r="E22" s="119" t="str">
        <f ca="1">IF(TYPE(VLOOKUP(A22,#REF!,$E$7,FALSE))&lt;&gt;16,VLOOKUP(A22,#REF!,$E$7,FALSE),"")</f>
        <v/>
      </c>
      <c r="F22" s="119" t="str">
        <f ca="1">IF(TYPE(VLOOKUP(A22,#REF!,$F$7,FALSE))&lt;&gt;16,VLOOKUP(A22,#REF!,$F$7,FALSE),"")</f>
        <v/>
      </c>
      <c r="G22" s="119" t="str">
        <f ca="1">IF(TYPE(VLOOKUP(A22,#REF!,$G$7,FALSE))&lt;&gt;16,VLOOKUP(A22,#REF!,$G$7,FALSE),"")</f>
        <v/>
      </c>
      <c r="H22" s="119" t="str">
        <f ca="1">IF(TYPE(VLOOKUP(A22,#REF!,$H$7,FALSE))&lt;&gt;16,VLOOKUP(A22,#REF!,$H$7,FALSE),"")</f>
        <v/>
      </c>
      <c r="I22" s="119" t="str">
        <f ca="1">IF(TYPE(VLOOKUP(A22,#REF!,$I$7,FALSE))&lt;&gt;16,VLOOKUP(A22,#REF!,$I$7,FALSE),"")</f>
        <v/>
      </c>
      <c r="J22" s="122" t="str">
        <f ca="1">IF(TYPE(VLOOKUP(A22,#REF!,$J$7,FALSE))&lt;&gt;16,VLOOKUP(A22,#REF!,$J$7,FALSE),"")</f>
        <v/>
      </c>
      <c r="K22" s="110" t="str">
        <f ca="1">IF(TYPE(VLOOKUP(A22,#REF!,$K$7,FALSE))&lt;&gt;16,VLOOKUP(A22,#REF!,$K$7,FALSE),"")</f>
        <v/>
      </c>
      <c r="L22" s="113" t="str">
        <f ca="1">IF(TYPE(VLOOKUP(A22,#REF!,$L$7,FALSE))&lt;&gt;16,VLOOKUP(A22,#REF!,$L$7,FALSE),"")</f>
        <v/>
      </c>
      <c r="M22" s="113" t="str">
        <f ca="1">IF(TYPE(VLOOKUP(A22,#REF!,$M$7,FALSE))&lt;&gt;16,VLOOKUP(A22,#REF!,$M$7,FALSE),"")</f>
        <v/>
      </c>
      <c r="N22" s="113" t="str">
        <f ca="1">IF(TYPE(VLOOKUP(A22,#REF!,$N$7,FALSE))&lt;&gt;16,VLOOKUP(A22,#REF!,$N$7,FALSE),"")</f>
        <v/>
      </c>
      <c r="O22" s="76" t="str">
        <f ca="1">IF(D22="","",IF(C22="◆",0.5,IF(D22="A",0.5,IF(D22="B",0.5,0.6666667))))</f>
        <v/>
      </c>
      <c r="P22" s="26" t="s">
        <v>7</v>
      </c>
      <c r="Q22" s="25" t="str">
        <f ca="1">IF(TYPE(VLOOKUP(A22,#REF!,$Q$7,FALSE))&lt;&gt;16,VLOOKUP(A22,#REF!,$Q$7,FALSE),"")</f>
        <v/>
      </c>
      <c r="R22" s="19" t="str">
        <f ca="1">IF(Q22="","",IF(C22=0,ROUNDDOWN(O22*Q22,),ROUNDDOWN(#REF!*0.5,)))</f>
        <v/>
      </c>
      <c r="S22" s="24"/>
      <c r="T22" s="42" t="e">
        <f ca="1">IF(TYPE(VLOOKUP(A22,#REF!,$T$7,FALSE))&lt;&gt;16,VLOOKUP(A22,#REF!,$T$7,FALSE),"")+1</f>
        <v>#VALUE!</v>
      </c>
    </row>
    <row r="23" spans="1:20" s="7" customFormat="1" ht="25.15" customHeight="1">
      <c r="A23" s="47" t="str">
        <f ca="1">IF(A22="","",A22+1)</f>
        <v/>
      </c>
      <c r="B23" s="108"/>
      <c r="C23" s="117"/>
      <c r="D23" s="120"/>
      <c r="E23" s="120"/>
      <c r="F23" s="120"/>
      <c r="G23" s="120"/>
      <c r="H23" s="120"/>
      <c r="I23" s="120"/>
      <c r="J23" s="123"/>
      <c r="K23" s="111"/>
      <c r="L23" s="114"/>
      <c r="M23" s="114"/>
      <c r="N23" s="114"/>
      <c r="O23" s="77"/>
      <c r="P23" s="48" t="s">
        <v>6</v>
      </c>
      <c r="Q23" s="23" t="str">
        <f ca="1">IF(TYPE(VLOOKUP(A23,#REF!,$Q$7,FALSE))&lt;&gt;16,VLOOKUP(A23,#REF!,$Q$7,FALSE),"")</f>
        <v/>
      </c>
      <c r="R23" s="16" t="str">
        <f ca="1">IF(Q23="","",IF(C22=0,ROUNDDOWN(O22*Q23,),ROUNDDOWN(#REF!*0.5,)))</f>
        <v/>
      </c>
      <c r="S23" s="22"/>
      <c r="T23" s="42" t="e">
        <f ca="1">IF(TYPE(VLOOKUP(A23,#REF!,$T$7,FALSE))&lt;&gt;16,VLOOKUP(A23,#REF!,$T$7,FALSE),"")+1</f>
        <v>#VALUE!</v>
      </c>
    </row>
    <row r="24" spans="1:20" s="7" customFormat="1" ht="25.15" customHeight="1">
      <c r="A24" s="47" t="str">
        <f ca="1">IF(A23="","",A23+1)</f>
        <v/>
      </c>
      <c r="B24" s="109"/>
      <c r="C24" s="118"/>
      <c r="D24" s="121"/>
      <c r="E24" s="121"/>
      <c r="F24" s="121"/>
      <c r="G24" s="121"/>
      <c r="H24" s="121"/>
      <c r="I24" s="121"/>
      <c r="J24" s="124"/>
      <c r="K24" s="112"/>
      <c r="L24" s="115"/>
      <c r="M24" s="115"/>
      <c r="N24" s="115"/>
      <c r="O24" s="78"/>
      <c r="P24" s="49" t="s">
        <v>5</v>
      </c>
      <c r="Q24" s="12" t="str">
        <f ca="1">IF(TYPE(VLOOKUP(A24,#REF!,$Q$7,FALSE))&lt;&gt;16,VLOOKUP(A24,#REF!,$Q$7,FALSE),"")</f>
        <v/>
      </c>
      <c r="R24" s="12" t="str">
        <f ca="1">IF(Q24="","",IF(C22=0,ROUNDDOWN(O22*Q24,),ROUNDDOWN(#REF!*0.8,)))</f>
        <v/>
      </c>
      <c r="S24" s="21"/>
      <c r="T24" s="42" t="e">
        <f ca="1">IF(TYPE(VLOOKUP(A24,#REF!,$T$7,FALSE))&lt;&gt;16,VLOOKUP(A24,#REF!,$T$7,FALSE),"")+1</f>
        <v>#VALUE!</v>
      </c>
    </row>
    <row r="25" spans="1:20" s="7" customFormat="1" ht="25.15" customHeight="1">
      <c r="A25" s="47" t="str">
        <f ca="1">IF(TYPE(VLOOKUP($B$1,INDIRECT("'１－２'!$A"&amp;T24&amp;":$AT$400"),1,FALSE))&lt;&gt;16,VLOOKUP($B$1,INDIRECT("'１－２'!$A"&amp;T24&amp;":$AT$400"),2,FALSE),"")</f>
        <v/>
      </c>
      <c r="B25" s="100" t="str">
        <f ca="1">IF(TYPE(VLOOKUP($A$25,#REF!,$B$7,FALSE))&lt;&gt;16,VLOOKUP($A$25,#REF!,$B$7,FALSE),"")</f>
        <v/>
      </c>
      <c r="C25" s="116" t="str">
        <f ca="1">IF(TYPE(VLOOKUP(A25,#REF!,$C$7,FALSE))&lt;&gt;16,VLOOKUP(A25,#REF!,$C$7,FALSE),"")</f>
        <v/>
      </c>
      <c r="D25" s="119" t="str">
        <f ca="1">IF(TYPE(VLOOKUP(A25,#REF!,$D$7,FALSE))&lt;&gt;16,VLOOKUP(A25,#REF!,$D$7,FALSE),"")</f>
        <v/>
      </c>
      <c r="E25" s="119" t="str">
        <f ca="1">IF(TYPE(VLOOKUP(A25,#REF!,$E$7,FALSE))&lt;&gt;16,VLOOKUP(A25,#REF!,$E$7,FALSE),"")</f>
        <v/>
      </c>
      <c r="F25" s="119" t="str">
        <f ca="1">IF(TYPE(VLOOKUP(A25,#REF!,$F$7,FALSE))&lt;&gt;16,VLOOKUP(A25,#REF!,$F$7,FALSE),"")</f>
        <v/>
      </c>
      <c r="G25" s="119" t="str">
        <f ca="1">IF(TYPE(VLOOKUP(A25,#REF!,$G$7,FALSE))&lt;&gt;16,VLOOKUP(A25,#REF!,$G$7,FALSE),"")</f>
        <v/>
      </c>
      <c r="H25" s="119" t="str">
        <f ca="1">IF(TYPE(VLOOKUP(A25,#REF!,$H$7,FALSE))&lt;&gt;16,VLOOKUP(A25,#REF!,$H$7,FALSE),"")</f>
        <v/>
      </c>
      <c r="I25" s="119" t="str">
        <f ca="1">IF(TYPE(VLOOKUP(A25,#REF!,$I$7,FALSE))&lt;&gt;16,VLOOKUP(A25,#REF!,$I$7,FALSE),"")</f>
        <v/>
      </c>
      <c r="J25" s="122" t="str">
        <f ca="1">IF(TYPE(VLOOKUP(A25,#REF!,$J$7,FALSE))&lt;&gt;16,VLOOKUP(A25,#REF!,$J$7,FALSE),"")</f>
        <v/>
      </c>
      <c r="K25" s="110" t="str">
        <f ca="1">IF(TYPE(VLOOKUP(A25,#REF!,$K$7,FALSE))&lt;&gt;16,VLOOKUP(A25,#REF!,$K$7,FALSE),"")</f>
        <v/>
      </c>
      <c r="L25" s="113" t="str">
        <f ca="1">IF(TYPE(VLOOKUP(A25,#REF!,$L$7,FALSE))&lt;&gt;16,VLOOKUP(A25,#REF!,$L$7,FALSE),"")</f>
        <v/>
      </c>
      <c r="M25" s="113" t="str">
        <f ca="1">IF(TYPE(VLOOKUP(A25,#REF!,$M$7,FALSE))&lt;&gt;16,VLOOKUP(A25,#REF!,$M$7,FALSE),"")</f>
        <v/>
      </c>
      <c r="N25" s="113" t="str">
        <f ca="1">IF(TYPE(VLOOKUP(A25,#REF!,$N$7,FALSE))&lt;&gt;16,VLOOKUP(A25,#REF!,$N$7,FALSE),"")</f>
        <v/>
      </c>
      <c r="O25" s="76" t="str">
        <f ca="1">IF(D25="","",IF(C25="◆",0.5,IF(D25="A",0.5,IF(D25="B",0.5,0.6666667))))</f>
        <v/>
      </c>
      <c r="P25" s="26" t="s">
        <v>7</v>
      </c>
      <c r="Q25" s="25" t="str">
        <f ca="1">IF(TYPE(VLOOKUP(A25,#REF!,$Q$7,FALSE))&lt;&gt;16,VLOOKUP(A25,#REF!,$Q$7,FALSE),"")</f>
        <v/>
      </c>
      <c r="R25" s="19" t="str">
        <f ca="1">IF(Q25="","",IF(C25=0,ROUNDDOWN(O25*Q25,),ROUNDDOWN(#REF!*0.5,)))</f>
        <v/>
      </c>
      <c r="S25" s="24"/>
      <c r="T25" s="42" t="e">
        <f ca="1">IF(TYPE(VLOOKUP(A25,#REF!,$T$7,FALSE))&lt;&gt;16,VLOOKUP(A25,#REF!,$T$7,FALSE),"")+1</f>
        <v>#VALUE!</v>
      </c>
    </row>
    <row r="26" spans="1:20" s="7" customFormat="1" ht="25.15" customHeight="1">
      <c r="A26" s="47" t="str">
        <f ca="1">IF(A25="","",A25+1)</f>
        <v/>
      </c>
      <c r="B26" s="108"/>
      <c r="C26" s="117"/>
      <c r="D26" s="120"/>
      <c r="E26" s="120"/>
      <c r="F26" s="120"/>
      <c r="G26" s="120"/>
      <c r="H26" s="120"/>
      <c r="I26" s="120"/>
      <c r="J26" s="123"/>
      <c r="K26" s="111"/>
      <c r="L26" s="114"/>
      <c r="M26" s="114"/>
      <c r="N26" s="114"/>
      <c r="O26" s="77"/>
      <c r="P26" s="48" t="s">
        <v>6</v>
      </c>
      <c r="Q26" s="23" t="str">
        <f ca="1">IF(TYPE(VLOOKUP(A26,#REF!,$Q$7,FALSE))&lt;&gt;16,VLOOKUP(A26,#REF!,$Q$7,FALSE),"")</f>
        <v/>
      </c>
      <c r="R26" s="16" t="str">
        <f ca="1">IF(Q26="","",IF(C25=0,ROUNDDOWN(O25*Q26,),ROUNDDOWN(#REF!*0.5,)))</f>
        <v/>
      </c>
      <c r="S26" s="22"/>
      <c r="T26" s="42" t="e">
        <f ca="1">IF(TYPE(VLOOKUP(A26,#REF!,$T$7,FALSE))&lt;&gt;16,VLOOKUP(A26,#REF!,$T$7,FALSE),"")+1</f>
        <v>#VALUE!</v>
      </c>
    </row>
    <row r="27" spans="1:20" s="7" customFormat="1" ht="25.15" customHeight="1">
      <c r="A27" s="47" t="str">
        <f ca="1">IF(A26="","",A26+1)</f>
        <v/>
      </c>
      <c r="B27" s="109"/>
      <c r="C27" s="118"/>
      <c r="D27" s="121"/>
      <c r="E27" s="121"/>
      <c r="F27" s="121"/>
      <c r="G27" s="121"/>
      <c r="H27" s="121"/>
      <c r="I27" s="121"/>
      <c r="J27" s="124"/>
      <c r="K27" s="112"/>
      <c r="L27" s="115"/>
      <c r="M27" s="115"/>
      <c r="N27" s="115"/>
      <c r="O27" s="78"/>
      <c r="P27" s="49" t="s">
        <v>5</v>
      </c>
      <c r="Q27" s="12" t="str">
        <f ca="1">IF(TYPE(VLOOKUP(A27,#REF!,$Q$7,FALSE))&lt;&gt;16,VLOOKUP(A27,#REF!,$Q$7,FALSE),"")</f>
        <v/>
      </c>
      <c r="R27" s="12" t="str">
        <f ca="1">IF(Q27="","",IF(C25=0,ROUNDDOWN(O25*Q27,),ROUNDDOWN(#REF!*0.8,)))</f>
        <v/>
      </c>
      <c r="S27" s="21"/>
      <c r="T27" s="42" t="e">
        <f ca="1">IF(TYPE(VLOOKUP(A27,#REF!,$T$7,FALSE))&lt;&gt;16,VLOOKUP(A27,#REF!,$T$7,FALSE),"")+1</f>
        <v>#VALUE!</v>
      </c>
    </row>
    <row r="28" spans="1:20" s="7" customFormat="1" ht="25.15" hidden="1" customHeight="1">
      <c r="A28" s="47" t="str">
        <f ca="1">IF(TYPE(VLOOKUP($B$1,INDIRECT("'１－２'!$A"&amp;T27&amp;":$AT$400"),1,FALSE))&lt;&gt;16,VLOOKUP($B$1,INDIRECT("'１－２'!$A"&amp;T27&amp;":$AT$400"),2,FALSE),"")</f>
        <v/>
      </c>
      <c r="B28" s="100" t="str">
        <f ca="1">IF(TYPE(VLOOKUP(A28,#REF!,$B$7,FALSE))&lt;&gt;16,VLOOKUP(A28,#REF!,$B$7,FALSE),"")</f>
        <v/>
      </c>
      <c r="C28" s="116" t="str">
        <f ca="1">IF(TYPE(VLOOKUP(A28,#REF!,$C$7,FALSE))&lt;&gt;16,VLOOKUP(A28,#REF!,$C$7,FALSE),"")</f>
        <v/>
      </c>
      <c r="D28" s="119" t="str">
        <f ca="1">IF(TYPE(VLOOKUP(A28,#REF!,$D$7,FALSE))&lt;&gt;16,VLOOKUP(A28,#REF!,$D$7,FALSE),"")</f>
        <v/>
      </c>
      <c r="E28" s="119" t="str">
        <f ca="1">IF(TYPE(VLOOKUP(A28,#REF!,$E$7,FALSE))&lt;&gt;16,VLOOKUP(A28,#REF!,$E$7,FALSE),"")</f>
        <v/>
      </c>
      <c r="F28" s="119" t="str">
        <f ca="1">IF(TYPE(VLOOKUP(A28,#REF!,$F$7,FALSE))&lt;&gt;16,VLOOKUP(A28,#REF!,$F$7,FALSE),"")</f>
        <v/>
      </c>
      <c r="G28" s="119" t="str">
        <f ca="1">IF(TYPE(VLOOKUP(A28,#REF!,$G$7,FALSE))&lt;&gt;16,VLOOKUP(A28,#REF!,$G$7,FALSE),"")</f>
        <v/>
      </c>
      <c r="H28" s="119" t="str">
        <f ca="1">IF(TYPE(VLOOKUP(A28,#REF!,$H$7,FALSE))&lt;&gt;16,VLOOKUP(A28,#REF!,$H$7,FALSE),"")</f>
        <v/>
      </c>
      <c r="I28" s="119" t="str">
        <f ca="1">IF(TYPE(VLOOKUP(A28,#REF!,$I$7,FALSE))&lt;&gt;16,VLOOKUP(A28,#REF!,$I$7,FALSE),"")</f>
        <v/>
      </c>
      <c r="J28" s="122" t="str">
        <f ca="1">IF(TYPE(VLOOKUP(A28,#REF!,$J$7,FALSE))&lt;&gt;16,VLOOKUP(A28,#REF!,$J$7,FALSE),"")</f>
        <v/>
      </c>
      <c r="K28" s="110" t="str">
        <f ca="1">IF(TYPE(VLOOKUP(A28,#REF!,$K$7,FALSE))&lt;&gt;16,VLOOKUP(A28,#REF!,$K$7,FALSE),"")</f>
        <v/>
      </c>
      <c r="L28" s="113" t="str">
        <f ca="1">IF(TYPE(VLOOKUP(A28,#REF!,$L$7,FALSE))&lt;&gt;16,VLOOKUP(A28,#REF!,$L$7,FALSE),"")</f>
        <v/>
      </c>
      <c r="M28" s="113" t="str">
        <f ca="1">IF(TYPE(VLOOKUP(A28,#REF!,$M$7,FALSE))&lt;&gt;16,VLOOKUP(A28,#REF!,$M$7,FALSE),"")</f>
        <v/>
      </c>
      <c r="N28" s="113" t="str">
        <f ca="1">IF(TYPE(VLOOKUP(A28,#REF!,$N$7,FALSE))&lt;&gt;16,VLOOKUP(A28,#REF!,$N$7,FALSE),"")</f>
        <v/>
      </c>
      <c r="O28" s="76" t="str">
        <f ca="1">IF(D28="","",IF(C28="◆",0.5,IF(D28="A",0.5,IF(D28="B",0.5,0.6666667))))</f>
        <v/>
      </c>
      <c r="P28" s="26" t="s">
        <v>7</v>
      </c>
      <c r="Q28" s="25" t="str">
        <f ca="1">IF(TYPE(VLOOKUP(A28,#REF!,$Q$7,FALSE))&lt;&gt;16,VLOOKUP(A28,#REF!,$Q$7,FALSE),"")</f>
        <v/>
      </c>
      <c r="R28" s="19" t="str">
        <f ca="1">IF(Q28="","",IF(C28=0,ROUNDDOWN(O28*Q28,),ROUNDDOWN(#REF!*0.5,)))</f>
        <v/>
      </c>
      <c r="S28" s="24"/>
      <c r="T28" s="42" t="e">
        <f ca="1">IF(TYPE(VLOOKUP(A28,#REF!,$T$7,FALSE))&lt;&gt;16,VLOOKUP(A28,#REF!,$T$7,FALSE),"")+1</f>
        <v>#VALUE!</v>
      </c>
    </row>
    <row r="29" spans="1:20" s="7" customFormat="1" ht="25.15" hidden="1" customHeight="1">
      <c r="A29" s="47" t="str">
        <f ca="1">IF(A28="","",A28+1)</f>
        <v/>
      </c>
      <c r="B29" s="108"/>
      <c r="C29" s="117"/>
      <c r="D29" s="120"/>
      <c r="E29" s="120"/>
      <c r="F29" s="120"/>
      <c r="G29" s="120"/>
      <c r="H29" s="120"/>
      <c r="I29" s="120"/>
      <c r="J29" s="123"/>
      <c r="K29" s="111"/>
      <c r="L29" s="114"/>
      <c r="M29" s="114"/>
      <c r="N29" s="114"/>
      <c r="O29" s="77"/>
      <c r="P29" s="48" t="s">
        <v>6</v>
      </c>
      <c r="Q29" s="23" t="str">
        <f ca="1">IF(TYPE(VLOOKUP(A29,#REF!,$Q$7,FALSE))&lt;&gt;16,VLOOKUP(A29,#REF!,$Q$7,FALSE),"")</f>
        <v/>
      </c>
      <c r="R29" s="16" t="str">
        <f ca="1">IF(Q29="","",IF(C28=0,ROUNDDOWN(O28*Q29,),ROUNDDOWN(#REF!*0.5,)))</f>
        <v/>
      </c>
      <c r="S29" s="22"/>
      <c r="T29" s="42" t="e">
        <f ca="1">IF(TYPE(VLOOKUP(A29,#REF!,$T$7,FALSE))&lt;&gt;16,VLOOKUP(A29,#REF!,$T$7,FALSE),"")+1</f>
        <v>#VALUE!</v>
      </c>
    </row>
    <row r="30" spans="1:20" s="7" customFormat="1" ht="25.15" hidden="1" customHeight="1">
      <c r="A30" s="47" t="str">
        <f ca="1">IF(A29="","",A29+1)</f>
        <v/>
      </c>
      <c r="B30" s="109"/>
      <c r="C30" s="118"/>
      <c r="D30" s="121"/>
      <c r="E30" s="121"/>
      <c r="F30" s="121"/>
      <c r="G30" s="121"/>
      <c r="H30" s="121"/>
      <c r="I30" s="121"/>
      <c r="J30" s="124"/>
      <c r="K30" s="112"/>
      <c r="L30" s="115"/>
      <c r="M30" s="115"/>
      <c r="N30" s="115"/>
      <c r="O30" s="78"/>
      <c r="P30" s="49" t="s">
        <v>5</v>
      </c>
      <c r="Q30" s="12" t="str">
        <f ca="1">IF(TYPE(VLOOKUP(A30,#REF!,$Q$7,FALSE))&lt;&gt;16,VLOOKUP(A30,#REF!,$Q$7,FALSE),"")</f>
        <v/>
      </c>
      <c r="R30" s="12" t="str">
        <f ca="1">IF(Q30="","",IF(C28=0,ROUNDDOWN(O28*Q30,),ROUNDDOWN(#REF!*0.8,)))</f>
        <v/>
      </c>
      <c r="S30" s="21"/>
      <c r="T30" s="42" t="e">
        <f ca="1">IF(TYPE(VLOOKUP(A30,#REF!,$T$7,FALSE))&lt;&gt;16,VLOOKUP(A30,#REF!,$T$7,FALSE),"")+1</f>
        <v>#VALUE!</v>
      </c>
    </row>
    <row r="31" spans="1:20" s="7" customFormat="1" ht="25.15" hidden="1" customHeight="1">
      <c r="A31" s="47" t="str">
        <f ca="1">IF(TYPE(VLOOKUP($B$1,INDIRECT("'１－２'!$A"&amp;T30&amp;":$AT$400"),1,FALSE))&lt;&gt;16,VLOOKUP($B$1,INDIRECT("'１－２'!$A"&amp;T30&amp;":$AT$400"),2,FALSE),"")</f>
        <v/>
      </c>
      <c r="B31" s="100" t="str">
        <f ca="1">IF(TYPE(VLOOKUP(A31,#REF!,$B$7,FALSE))&lt;&gt;16,VLOOKUP(A31,#REF!,$B$7,FALSE),"")</f>
        <v/>
      </c>
      <c r="C31" s="116" t="str">
        <f ca="1">IF(TYPE(VLOOKUP(A31,#REF!,$C$7,FALSE))&lt;&gt;16,VLOOKUP(A31,#REF!,$C$7,FALSE),"")</f>
        <v/>
      </c>
      <c r="D31" s="119" t="str">
        <f ca="1">IF(TYPE(VLOOKUP(A31,#REF!,$D$7,FALSE))&lt;&gt;16,VLOOKUP(A31,#REF!,$D$7,FALSE),"")</f>
        <v/>
      </c>
      <c r="E31" s="119" t="str">
        <f ca="1">IF(TYPE(VLOOKUP(A31,#REF!,$E$7,FALSE))&lt;&gt;16,VLOOKUP(A31,#REF!,$E$7,FALSE),"")</f>
        <v/>
      </c>
      <c r="F31" s="119" t="str">
        <f ca="1">IF(TYPE(VLOOKUP(A31,#REF!,$F$7,FALSE))&lt;&gt;16,VLOOKUP(A31,#REF!,$F$7,FALSE),"")</f>
        <v/>
      </c>
      <c r="G31" s="119" t="str">
        <f ca="1">IF(TYPE(VLOOKUP(A31,#REF!,$G$7,FALSE))&lt;&gt;16,VLOOKUP(A31,#REF!,$G$7,FALSE),"")</f>
        <v/>
      </c>
      <c r="H31" s="119" t="str">
        <f ca="1">IF(TYPE(VLOOKUP(A31,#REF!,$H$7,FALSE))&lt;&gt;16,VLOOKUP(A31,#REF!,$H$7,FALSE),"")</f>
        <v/>
      </c>
      <c r="I31" s="119" t="str">
        <f ca="1">IF(TYPE(VLOOKUP(A31,#REF!,$I$7,FALSE))&lt;&gt;16,VLOOKUP(A31,#REF!,$I$7,FALSE),"")</f>
        <v/>
      </c>
      <c r="J31" s="122" t="str">
        <f ca="1">IF(TYPE(VLOOKUP(A31,#REF!,$J$7,FALSE))&lt;&gt;16,VLOOKUP(A31,#REF!,$J$7,FALSE),"")</f>
        <v/>
      </c>
      <c r="K31" s="110" t="str">
        <f ca="1">IF(TYPE(VLOOKUP(A31,#REF!,$K$7,FALSE))&lt;&gt;16,VLOOKUP(A31,#REF!,$K$7,FALSE),"")</f>
        <v/>
      </c>
      <c r="L31" s="113" t="str">
        <f ca="1">IF(TYPE(VLOOKUP(A31,#REF!,$L$7,FALSE))&lt;&gt;16,VLOOKUP(A31,#REF!,$L$7,FALSE),"")</f>
        <v/>
      </c>
      <c r="M31" s="113" t="str">
        <f ca="1">IF(TYPE(VLOOKUP(A31,#REF!,$M$7,FALSE))&lt;&gt;16,VLOOKUP(A31,#REF!,$M$7,FALSE),"")</f>
        <v/>
      </c>
      <c r="N31" s="113" t="str">
        <f ca="1">IF(TYPE(VLOOKUP(A31,#REF!,$N$7,FALSE))&lt;&gt;16,VLOOKUP(A31,#REF!,$N$7,FALSE),"")</f>
        <v/>
      </c>
      <c r="O31" s="76" t="str">
        <f ca="1">IF(D31="","",IF(C31="◆",0.5,IF(D31="A",0.5,IF(D31="B",0.5,0.6666667))))</f>
        <v/>
      </c>
      <c r="P31" s="26" t="s">
        <v>7</v>
      </c>
      <c r="Q31" s="25" t="str">
        <f ca="1">IF(TYPE(VLOOKUP(A31,#REF!,$Q$7,FALSE))&lt;&gt;16,VLOOKUP(A31,#REF!,$Q$7,FALSE),"")</f>
        <v/>
      </c>
      <c r="R31" s="19" t="str">
        <f ca="1">IF(Q31="","",IF(C31=0,ROUNDDOWN(O31*Q31,),ROUNDDOWN(#REF!*0.5,)))</f>
        <v/>
      </c>
      <c r="S31" s="24"/>
      <c r="T31" s="42" t="e">
        <f ca="1">IF(TYPE(VLOOKUP(A31,#REF!,$T$7,FALSE))&lt;&gt;16,VLOOKUP(A31,#REF!,$T$7,FALSE),"")+1</f>
        <v>#VALUE!</v>
      </c>
    </row>
    <row r="32" spans="1:20" s="7" customFormat="1" ht="25.15" hidden="1" customHeight="1">
      <c r="A32" s="47" t="str">
        <f ca="1">IF(A31="","",A31+1)</f>
        <v/>
      </c>
      <c r="B32" s="108"/>
      <c r="C32" s="117"/>
      <c r="D32" s="120"/>
      <c r="E32" s="120"/>
      <c r="F32" s="120"/>
      <c r="G32" s="120"/>
      <c r="H32" s="120"/>
      <c r="I32" s="120"/>
      <c r="J32" s="123"/>
      <c r="K32" s="111"/>
      <c r="L32" s="114"/>
      <c r="M32" s="114"/>
      <c r="N32" s="114"/>
      <c r="O32" s="77"/>
      <c r="P32" s="48" t="s">
        <v>6</v>
      </c>
      <c r="Q32" s="23" t="str">
        <f ca="1">IF(TYPE(VLOOKUP(A32,#REF!,$Q$7,FALSE))&lt;&gt;16,VLOOKUP(A32,#REF!,$Q$7,FALSE),"")</f>
        <v/>
      </c>
      <c r="R32" s="16" t="str">
        <f ca="1">IF(Q32="","",IF(C31=0,ROUNDDOWN(O31*Q32,),ROUNDDOWN(#REF!*0.5,)))</f>
        <v/>
      </c>
      <c r="S32" s="22"/>
      <c r="T32" s="42" t="e">
        <f ca="1">IF(TYPE(VLOOKUP(A32,#REF!,$T$7,FALSE))&lt;&gt;16,VLOOKUP(A32,#REF!,$T$7,FALSE),"")+1</f>
        <v>#VALUE!</v>
      </c>
    </row>
    <row r="33" spans="1:20" s="7" customFormat="1" ht="25.15" hidden="1" customHeight="1">
      <c r="A33" s="47" t="str">
        <f ca="1">IF(A32="","",A32+1)</f>
        <v/>
      </c>
      <c r="B33" s="109"/>
      <c r="C33" s="118"/>
      <c r="D33" s="121"/>
      <c r="E33" s="121"/>
      <c r="F33" s="121"/>
      <c r="G33" s="121"/>
      <c r="H33" s="121"/>
      <c r="I33" s="121"/>
      <c r="J33" s="124"/>
      <c r="K33" s="112"/>
      <c r="L33" s="115"/>
      <c r="M33" s="115"/>
      <c r="N33" s="115"/>
      <c r="O33" s="78"/>
      <c r="P33" s="49" t="s">
        <v>5</v>
      </c>
      <c r="Q33" s="12" t="str">
        <f ca="1">IF(TYPE(VLOOKUP(A33,#REF!,$Q$7,FALSE))&lt;&gt;16,VLOOKUP(A33,#REF!,$Q$7,FALSE),"")</f>
        <v/>
      </c>
      <c r="R33" s="12" t="str">
        <f ca="1">IF(Q33="","",IF(C31=0,ROUNDDOWN(O31*Q33,),ROUNDDOWN(#REF!*0.8,)))</f>
        <v/>
      </c>
      <c r="S33" s="21"/>
      <c r="T33" s="42" t="e">
        <f ca="1">IF(TYPE(VLOOKUP(A33,#REF!,$T$7,FALSE))&lt;&gt;16,VLOOKUP(A33,#REF!,$T$7,FALSE),"")+1</f>
        <v>#VALUE!</v>
      </c>
    </row>
    <row r="34" spans="1:20" s="7" customFormat="1" ht="25.15" hidden="1" customHeight="1">
      <c r="A34" s="47" t="str">
        <f ca="1">IF(TYPE(VLOOKUP($B$1,INDIRECT("'１－２'!$A"&amp;T33&amp;":$AT$400"),1,FALSE))&lt;&gt;16,VLOOKUP($B$1,INDIRECT("'１－２'!$A"&amp;T33&amp;":$AT$400"),2,FALSE),"")</f>
        <v/>
      </c>
      <c r="B34" s="100" t="str">
        <f ca="1">IF(TYPE(VLOOKUP(A34,#REF!,$B$7,FALSE))&lt;&gt;16,VLOOKUP(A34,#REF!,$B$7,FALSE),"")</f>
        <v/>
      </c>
      <c r="C34" s="116" t="str">
        <f ca="1">IF(TYPE(VLOOKUP(A34,#REF!,$C$7,FALSE))&lt;&gt;16,VLOOKUP(A34,#REF!,$C$7,FALSE),"")</f>
        <v/>
      </c>
      <c r="D34" s="119" t="str">
        <f ca="1">IF(TYPE(VLOOKUP(A34,#REF!,$D$7,FALSE))&lt;&gt;16,VLOOKUP(A34,#REF!,$D$7,FALSE),"")</f>
        <v/>
      </c>
      <c r="E34" s="119" t="str">
        <f ca="1">IF(TYPE(VLOOKUP(A34,#REF!,$E$7,FALSE))&lt;&gt;16,VLOOKUP(A34,#REF!,$E$7,FALSE),"")</f>
        <v/>
      </c>
      <c r="F34" s="119" t="str">
        <f ca="1">IF(TYPE(VLOOKUP(A34,#REF!,$F$7,FALSE))&lt;&gt;16,VLOOKUP(A34,#REF!,$F$7,FALSE),"")</f>
        <v/>
      </c>
      <c r="G34" s="119" t="str">
        <f ca="1">IF(TYPE(VLOOKUP(A34,#REF!,$G$7,FALSE))&lt;&gt;16,VLOOKUP(A34,#REF!,$G$7,FALSE),"")</f>
        <v/>
      </c>
      <c r="H34" s="119" t="str">
        <f ca="1">IF(TYPE(VLOOKUP(A34,#REF!,$H$7,FALSE))&lt;&gt;16,VLOOKUP(A34,#REF!,$H$7,FALSE),"")</f>
        <v/>
      </c>
      <c r="I34" s="119" t="str">
        <f ca="1">IF(TYPE(VLOOKUP(A34,#REF!,$I$7,FALSE))&lt;&gt;16,VLOOKUP(A34,#REF!,$I$7,FALSE),"")</f>
        <v/>
      </c>
      <c r="J34" s="122" t="str">
        <f ca="1">IF(TYPE(VLOOKUP(A34,#REF!,$J$7,FALSE))&lt;&gt;16,VLOOKUP(A34,#REF!,$J$7,FALSE),"")</f>
        <v/>
      </c>
      <c r="K34" s="110" t="str">
        <f ca="1">IF(TYPE(VLOOKUP(A34,#REF!,$K$7,FALSE))&lt;&gt;16,VLOOKUP(A34,#REF!,$K$7,FALSE),"")</f>
        <v/>
      </c>
      <c r="L34" s="113" t="str">
        <f ca="1">IF(TYPE(VLOOKUP(A34,#REF!,$L$7,FALSE))&lt;&gt;16,VLOOKUP(A34,#REF!,$L$7,FALSE),"")</f>
        <v/>
      </c>
      <c r="M34" s="113" t="str">
        <f ca="1">IF(TYPE(VLOOKUP(A34,#REF!,$M$7,FALSE))&lt;&gt;16,VLOOKUP(A34,#REF!,$M$7,FALSE),"")</f>
        <v/>
      </c>
      <c r="N34" s="113" t="str">
        <f ca="1">IF(TYPE(VLOOKUP(A34,#REF!,$N$7,FALSE))&lt;&gt;16,VLOOKUP(A34,#REF!,$N$7,FALSE),"")</f>
        <v/>
      </c>
      <c r="O34" s="76" t="str">
        <f ca="1">IF(D34="","",IF(C34="◆",0.5,IF(D34="A",0.5,IF(D34="B",0.5,0.6666667))))</f>
        <v/>
      </c>
      <c r="P34" s="26" t="s">
        <v>7</v>
      </c>
      <c r="Q34" s="25" t="str">
        <f ca="1">IF(TYPE(VLOOKUP(A34,#REF!,$Q$7,FALSE))&lt;&gt;16,VLOOKUP(A34,#REF!,$Q$7,FALSE),"")</f>
        <v/>
      </c>
      <c r="R34" s="19" t="str">
        <f ca="1">IF(Q34="","",IF(C34=0,ROUNDDOWN(O34*Q34,),ROUNDDOWN(#REF!*0.5,)))</f>
        <v/>
      </c>
      <c r="S34" s="24"/>
      <c r="T34" s="42" t="e">
        <f ca="1">IF(TYPE(VLOOKUP(A34,#REF!,$T$7,FALSE))&lt;&gt;16,VLOOKUP(A34,#REF!,$T$7,FALSE),"")+1</f>
        <v>#VALUE!</v>
      </c>
    </row>
    <row r="35" spans="1:20" s="7" customFormat="1" ht="25.15" hidden="1" customHeight="1">
      <c r="A35" s="47" t="str">
        <f ca="1">IF(A34="","",A34+1)</f>
        <v/>
      </c>
      <c r="B35" s="108"/>
      <c r="C35" s="117"/>
      <c r="D35" s="120"/>
      <c r="E35" s="120"/>
      <c r="F35" s="120"/>
      <c r="G35" s="120"/>
      <c r="H35" s="120"/>
      <c r="I35" s="120"/>
      <c r="J35" s="123"/>
      <c r="K35" s="111"/>
      <c r="L35" s="114"/>
      <c r="M35" s="114"/>
      <c r="N35" s="114"/>
      <c r="O35" s="77"/>
      <c r="P35" s="48" t="s">
        <v>6</v>
      </c>
      <c r="Q35" s="23" t="str">
        <f ca="1">IF(TYPE(VLOOKUP(A35,#REF!,$Q$7,FALSE))&lt;&gt;16,VLOOKUP(A35,#REF!,$Q$7,FALSE),"")</f>
        <v/>
      </c>
      <c r="R35" s="16" t="str">
        <f ca="1">IF(Q35="","",IF(C34=0,ROUNDDOWN(O34*Q35,),ROUNDDOWN(#REF!*0.5,)))</f>
        <v/>
      </c>
      <c r="S35" s="22"/>
      <c r="T35" s="42" t="e">
        <f ca="1">IF(TYPE(VLOOKUP(A35,#REF!,$T$7,FALSE))&lt;&gt;16,VLOOKUP(A35,#REF!,$T$7,FALSE),"")+1</f>
        <v>#VALUE!</v>
      </c>
    </row>
    <row r="36" spans="1:20" s="7" customFormat="1" ht="25.15" hidden="1" customHeight="1">
      <c r="A36" s="47" t="str">
        <f ca="1">IF(A35="","",A35+1)</f>
        <v/>
      </c>
      <c r="B36" s="109"/>
      <c r="C36" s="118"/>
      <c r="D36" s="121"/>
      <c r="E36" s="121"/>
      <c r="F36" s="121"/>
      <c r="G36" s="121"/>
      <c r="H36" s="121"/>
      <c r="I36" s="121"/>
      <c r="J36" s="124"/>
      <c r="K36" s="112"/>
      <c r="L36" s="115"/>
      <c r="M36" s="115"/>
      <c r="N36" s="115"/>
      <c r="O36" s="78"/>
      <c r="P36" s="49" t="s">
        <v>5</v>
      </c>
      <c r="Q36" s="12" t="str">
        <f ca="1">IF(TYPE(VLOOKUP(A36,#REF!,$Q$7,FALSE))&lt;&gt;16,VLOOKUP(A36,#REF!,$Q$7,FALSE),"")</f>
        <v/>
      </c>
      <c r="R36" s="12" t="str">
        <f ca="1">IF(Q36="","",IF(C34=0,ROUNDDOWN(O34*Q36,),ROUNDDOWN(#REF!*0.8,)))</f>
        <v/>
      </c>
      <c r="S36" s="21"/>
      <c r="T36" s="42" t="e">
        <f ca="1">IF(TYPE(VLOOKUP(A36,#REF!,$T$7,FALSE))&lt;&gt;16,VLOOKUP(A36,#REF!,$T$7,FALSE),"")+1</f>
        <v>#VALUE!</v>
      </c>
    </row>
    <row r="37" spans="1:20" s="7" customFormat="1" ht="25.15" hidden="1" customHeight="1">
      <c r="A37" s="47" t="str">
        <f ca="1">IF(TYPE(VLOOKUP($B$1,INDIRECT("'１－２'!$A"&amp;T36&amp;":$AT$400"),1,FALSE))&lt;&gt;16,VLOOKUP($B$1,INDIRECT("'１－２'!$A"&amp;T36&amp;":$AT$400"),2,FALSE),"")</f>
        <v/>
      </c>
      <c r="B37" s="100" t="str">
        <f ca="1">IF(TYPE(VLOOKUP(A37,#REF!,$B$7,FALSE))&lt;&gt;16,VLOOKUP(A37,#REF!,$B$7,FALSE),"")</f>
        <v/>
      </c>
      <c r="C37" s="116" t="str">
        <f ca="1">IF(TYPE(VLOOKUP(A37,#REF!,$C$7,FALSE))&lt;&gt;16,VLOOKUP(A37,#REF!,$C$7,FALSE),"")</f>
        <v/>
      </c>
      <c r="D37" s="119" t="str">
        <f ca="1">IF(TYPE(VLOOKUP(A37,#REF!,$D$7,FALSE))&lt;&gt;16,VLOOKUP(A37,#REF!,$D$7,FALSE),"")</f>
        <v/>
      </c>
      <c r="E37" s="119" t="str">
        <f ca="1">IF(TYPE(VLOOKUP(A37,#REF!,$E$7,FALSE))&lt;&gt;16,VLOOKUP(A37,#REF!,$E$7,FALSE),"")</f>
        <v/>
      </c>
      <c r="F37" s="119" t="str">
        <f ca="1">IF(TYPE(VLOOKUP(A37,#REF!,$F$7,FALSE))&lt;&gt;16,VLOOKUP(A37,#REF!,$F$7,FALSE),"")</f>
        <v/>
      </c>
      <c r="G37" s="119" t="str">
        <f ca="1">IF(TYPE(VLOOKUP(A37,#REF!,$G$7,FALSE))&lt;&gt;16,VLOOKUP(A37,#REF!,$G$7,FALSE),"")</f>
        <v/>
      </c>
      <c r="H37" s="119" t="str">
        <f ca="1">IF(TYPE(VLOOKUP(A37,#REF!,$H$7,FALSE))&lt;&gt;16,VLOOKUP(A37,#REF!,$H$7,FALSE),"")</f>
        <v/>
      </c>
      <c r="I37" s="119" t="str">
        <f ca="1">IF(TYPE(VLOOKUP(A37,#REF!,$I$7,FALSE))&lt;&gt;16,VLOOKUP(A37,#REF!,$I$7,FALSE),"")</f>
        <v/>
      </c>
      <c r="J37" s="122" t="str">
        <f ca="1">IF(TYPE(VLOOKUP(A37,#REF!,$J$7,FALSE))&lt;&gt;16,VLOOKUP(A37,#REF!,$J$7,FALSE),"")</f>
        <v/>
      </c>
      <c r="K37" s="110" t="str">
        <f ca="1">IF(TYPE(VLOOKUP(A37,#REF!,$K$7,FALSE))&lt;&gt;16,VLOOKUP(A37,#REF!,$K$7,FALSE),"")</f>
        <v/>
      </c>
      <c r="L37" s="113" t="str">
        <f ca="1">IF(TYPE(VLOOKUP(A37,#REF!,$L$7,FALSE))&lt;&gt;16,VLOOKUP(A37,#REF!,$L$7,FALSE),"")</f>
        <v/>
      </c>
      <c r="M37" s="113" t="str">
        <f ca="1">IF(TYPE(VLOOKUP(A37,#REF!,$M$7,FALSE))&lt;&gt;16,VLOOKUP(A37,#REF!,$M$7,FALSE),"")</f>
        <v/>
      </c>
      <c r="N37" s="113" t="str">
        <f ca="1">IF(TYPE(VLOOKUP(A37,#REF!,$N$7,FALSE))&lt;&gt;16,VLOOKUP(A37,#REF!,$N$7,FALSE),"")</f>
        <v/>
      </c>
      <c r="O37" s="76" t="str">
        <f ca="1">IF(D37="","",IF(C37="◆",0.5,IF(D37="A",0.5,IF(D37="B",0.5,0.6666667))))</f>
        <v/>
      </c>
      <c r="P37" s="26" t="s">
        <v>7</v>
      </c>
      <c r="Q37" s="25" t="str">
        <f ca="1">IF(TYPE(VLOOKUP(A37,#REF!,$Q$7,FALSE))&lt;&gt;16,VLOOKUP(A37,#REF!,$Q$7,FALSE),"")</f>
        <v/>
      </c>
      <c r="R37" s="19" t="str">
        <f ca="1">IF(Q37="","",IF(C37=0,ROUNDDOWN(O37*Q37,),ROUNDDOWN(#REF!*0.5,)))</f>
        <v/>
      </c>
      <c r="S37" s="24"/>
      <c r="T37" s="42" t="e">
        <f ca="1">IF(TYPE(VLOOKUP(A37,#REF!,$T$7,FALSE))&lt;&gt;16,VLOOKUP(A37,#REF!,$T$7,FALSE),"")+1</f>
        <v>#VALUE!</v>
      </c>
    </row>
    <row r="38" spans="1:20" s="7" customFormat="1" ht="25.15" hidden="1" customHeight="1">
      <c r="A38" s="47" t="str">
        <f ca="1">IF(A37="","",A37+1)</f>
        <v/>
      </c>
      <c r="B38" s="108"/>
      <c r="C38" s="117"/>
      <c r="D38" s="120"/>
      <c r="E38" s="120"/>
      <c r="F38" s="120"/>
      <c r="G38" s="120"/>
      <c r="H38" s="120"/>
      <c r="I38" s="120"/>
      <c r="J38" s="123"/>
      <c r="K38" s="111"/>
      <c r="L38" s="114"/>
      <c r="M38" s="114"/>
      <c r="N38" s="114"/>
      <c r="O38" s="77"/>
      <c r="P38" s="48" t="s">
        <v>6</v>
      </c>
      <c r="Q38" s="23" t="str">
        <f ca="1">IF(TYPE(VLOOKUP(A38,#REF!,$Q$7,FALSE))&lt;&gt;16,VLOOKUP(A38,#REF!,$Q$7,FALSE),"")</f>
        <v/>
      </c>
      <c r="R38" s="16" t="str">
        <f ca="1">IF(Q38="","",IF(C37=0,ROUNDDOWN(O37*Q38,),ROUNDDOWN(#REF!*0.5,)))</f>
        <v/>
      </c>
      <c r="S38" s="22"/>
      <c r="T38" s="42" t="e">
        <f ca="1">IF(TYPE(VLOOKUP(A38,#REF!,$T$7,FALSE))&lt;&gt;16,VLOOKUP(A38,#REF!,$T$7,FALSE),"")+1</f>
        <v>#VALUE!</v>
      </c>
    </row>
    <row r="39" spans="1:20" s="7" customFormat="1" ht="25.15" hidden="1" customHeight="1">
      <c r="A39" s="47" t="str">
        <f ca="1">IF(A38="","",A38+1)</f>
        <v/>
      </c>
      <c r="B39" s="109"/>
      <c r="C39" s="118"/>
      <c r="D39" s="121"/>
      <c r="E39" s="121"/>
      <c r="F39" s="121"/>
      <c r="G39" s="121"/>
      <c r="H39" s="121"/>
      <c r="I39" s="121"/>
      <c r="J39" s="124"/>
      <c r="K39" s="112"/>
      <c r="L39" s="115"/>
      <c r="M39" s="115"/>
      <c r="N39" s="115"/>
      <c r="O39" s="78"/>
      <c r="P39" s="49" t="s">
        <v>5</v>
      </c>
      <c r="Q39" s="12" t="str">
        <f ca="1">IF(TYPE(VLOOKUP(A39,#REF!,$Q$7,FALSE))&lt;&gt;16,VLOOKUP(A39,#REF!,$Q$7,FALSE),"")</f>
        <v/>
      </c>
      <c r="R39" s="12" t="str">
        <f ca="1">IF(Q39="","",IF(C37=0,ROUNDDOWN(O37*Q39,),ROUNDDOWN(#REF!*0.8,)))</f>
        <v/>
      </c>
      <c r="S39" s="21"/>
      <c r="T39" s="42" t="e">
        <f ca="1">IF(TYPE(VLOOKUP(A39,#REF!,$T$7,FALSE))&lt;&gt;16,VLOOKUP(A39,#REF!,$T$7,FALSE),"")+1</f>
        <v>#VALUE!</v>
      </c>
    </row>
    <row r="40" spans="1:20" s="7" customFormat="1" ht="25.15" hidden="1" customHeight="1">
      <c r="A40" s="47" t="str">
        <f ca="1">IF(TYPE(VLOOKUP($B$1,INDIRECT("'１－２'!$A"&amp;T39&amp;":$AT$400"),1,FALSE))&lt;&gt;16,VLOOKUP($B$1,INDIRECT("'１－２'!$A"&amp;T39&amp;":$AT$400"),2,FALSE),"")</f>
        <v/>
      </c>
      <c r="B40" s="100" t="str">
        <f ca="1">IF(TYPE(VLOOKUP(A40,#REF!,$B$7,FALSE))&lt;&gt;16,VLOOKUP(A40,#REF!,$B$7,FALSE),"")</f>
        <v/>
      </c>
      <c r="C40" s="116" t="str">
        <f ca="1">IF(TYPE(VLOOKUP(A40,#REF!,$C$7,FALSE))&lt;&gt;16,VLOOKUP(A40,#REF!,$C$7,FALSE),"")</f>
        <v/>
      </c>
      <c r="D40" s="119" t="str">
        <f ca="1">IF(TYPE(VLOOKUP(A40,#REF!,$D$7,FALSE))&lt;&gt;16,VLOOKUP(A40,#REF!,$D$7,FALSE),"")</f>
        <v/>
      </c>
      <c r="E40" s="119" t="str">
        <f ca="1">IF(TYPE(VLOOKUP(A40,#REF!,$E$7,FALSE))&lt;&gt;16,VLOOKUP(A40,#REF!,$E$7,FALSE),"")</f>
        <v/>
      </c>
      <c r="F40" s="119" t="str">
        <f ca="1">IF(TYPE(VLOOKUP(A40,#REF!,$F$7,FALSE))&lt;&gt;16,VLOOKUP(A40,#REF!,$F$7,FALSE),"")</f>
        <v/>
      </c>
      <c r="G40" s="119" t="str">
        <f ca="1">IF(TYPE(VLOOKUP(A40,#REF!,$G$7,FALSE))&lt;&gt;16,VLOOKUP(A40,#REF!,$G$7,FALSE),"")</f>
        <v/>
      </c>
      <c r="H40" s="119" t="str">
        <f ca="1">IF(TYPE(VLOOKUP(A40,#REF!,$H$7,FALSE))&lt;&gt;16,VLOOKUP(A40,#REF!,$H$7,FALSE),"")</f>
        <v/>
      </c>
      <c r="I40" s="119" t="str">
        <f ca="1">IF(TYPE(VLOOKUP(A40,#REF!,$I$7,FALSE))&lt;&gt;16,VLOOKUP(A40,#REF!,$I$7,FALSE),"")</f>
        <v/>
      </c>
      <c r="J40" s="122" t="str">
        <f ca="1">IF(TYPE(VLOOKUP(A40,#REF!,$J$7,FALSE))&lt;&gt;16,VLOOKUP(A40,#REF!,$J$7,FALSE),"")</f>
        <v/>
      </c>
      <c r="K40" s="110" t="str">
        <f ca="1">IF(TYPE(VLOOKUP(A40,#REF!,$K$7,FALSE))&lt;&gt;16,VLOOKUP(A40,#REF!,$K$7,FALSE),"")</f>
        <v/>
      </c>
      <c r="L40" s="113" t="str">
        <f ca="1">IF(TYPE(VLOOKUP(A40,#REF!,$L$7,FALSE))&lt;&gt;16,VLOOKUP(A40,#REF!,$L$7,FALSE),"")</f>
        <v/>
      </c>
      <c r="M40" s="113" t="str">
        <f ca="1">IF(TYPE(VLOOKUP(A40,#REF!,$M$7,FALSE))&lt;&gt;16,VLOOKUP(A40,#REF!,$M$7,FALSE),"")</f>
        <v/>
      </c>
      <c r="N40" s="113" t="str">
        <f ca="1">IF(TYPE(VLOOKUP(A40,#REF!,$N$7,FALSE))&lt;&gt;16,VLOOKUP(A40,#REF!,$N$7,FALSE),"")</f>
        <v/>
      </c>
      <c r="O40" s="76" t="str">
        <f ca="1">IF(D40="","",IF(C40="◆",0.5,IF(D40="A",0.5,IF(D40="B",0.5,0.6666667))))</f>
        <v/>
      </c>
      <c r="P40" s="26" t="s">
        <v>7</v>
      </c>
      <c r="Q40" s="25" t="str">
        <f ca="1">IF(TYPE(VLOOKUP(A40,#REF!,$Q$7,FALSE))&lt;&gt;16,VLOOKUP(A40,#REF!,$Q$7,FALSE),"")</f>
        <v/>
      </c>
      <c r="R40" s="19" t="str">
        <f ca="1">IF(Q40="","",IF(C40=0,ROUNDDOWN(O40*Q40,),ROUNDDOWN(#REF!*0.5,)))</f>
        <v/>
      </c>
      <c r="S40" s="24"/>
      <c r="T40" s="42" t="e">
        <f ca="1">IF(TYPE(VLOOKUP(A40,#REF!,$T$7,FALSE))&lt;&gt;16,VLOOKUP(A40,#REF!,$T$7,FALSE),"")+1</f>
        <v>#VALUE!</v>
      </c>
    </row>
    <row r="41" spans="1:20" s="7" customFormat="1" ht="25.15" hidden="1" customHeight="1">
      <c r="A41" s="47" t="str">
        <f ca="1">IF(A40="","",A40+1)</f>
        <v/>
      </c>
      <c r="B41" s="108"/>
      <c r="C41" s="117"/>
      <c r="D41" s="120"/>
      <c r="E41" s="120"/>
      <c r="F41" s="120"/>
      <c r="G41" s="120"/>
      <c r="H41" s="120"/>
      <c r="I41" s="120"/>
      <c r="J41" s="123"/>
      <c r="K41" s="111"/>
      <c r="L41" s="114"/>
      <c r="M41" s="114"/>
      <c r="N41" s="114"/>
      <c r="O41" s="77"/>
      <c r="P41" s="48" t="s">
        <v>6</v>
      </c>
      <c r="Q41" s="23" t="str">
        <f ca="1">IF(TYPE(VLOOKUP(A41,#REF!,$Q$7,FALSE))&lt;&gt;16,VLOOKUP(A41,#REF!,$Q$7,FALSE),"")</f>
        <v/>
      </c>
      <c r="R41" s="16" t="str">
        <f ca="1">IF(Q41="","",IF(C40=0,ROUNDDOWN(O40*Q41,),ROUNDDOWN(#REF!*0.5,)))</f>
        <v/>
      </c>
      <c r="S41" s="22"/>
      <c r="T41" s="42" t="e">
        <f ca="1">IF(TYPE(VLOOKUP(A41,#REF!,$T$7,FALSE))&lt;&gt;16,VLOOKUP(A41,#REF!,$T$7,FALSE),"")+1</f>
        <v>#VALUE!</v>
      </c>
    </row>
    <row r="42" spans="1:20" s="7" customFormat="1" ht="25.15" hidden="1" customHeight="1">
      <c r="A42" s="47" t="str">
        <f ca="1">IF(A41="","",A41+1)</f>
        <v/>
      </c>
      <c r="B42" s="109"/>
      <c r="C42" s="118"/>
      <c r="D42" s="121"/>
      <c r="E42" s="121"/>
      <c r="F42" s="121"/>
      <c r="G42" s="121"/>
      <c r="H42" s="121"/>
      <c r="I42" s="121"/>
      <c r="J42" s="124"/>
      <c r="K42" s="112"/>
      <c r="L42" s="115"/>
      <c r="M42" s="115"/>
      <c r="N42" s="115"/>
      <c r="O42" s="78"/>
      <c r="P42" s="49" t="s">
        <v>5</v>
      </c>
      <c r="Q42" s="12" t="str">
        <f ca="1">IF(TYPE(VLOOKUP(A42,#REF!,$Q$7,FALSE))&lt;&gt;16,VLOOKUP(A42,#REF!,$Q$7,FALSE),"")</f>
        <v/>
      </c>
      <c r="R42" s="12" t="str">
        <f ca="1">IF(Q42="","",IF(C40=0,ROUNDDOWN(O40*Q42,),ROUNDDOWN(#REF!*0.8,)))</f>
        <v/>
      </c>
      <c r="S42" s="21"/>
      <c r="T42" s="42" t="e">
        <f ca="1">IF(TYPE(VLOOKUP(A42,#REF!,$T$7,FALSE))&lt;&gt;16,VLOOKUP(A42,#REF!,$T$7,FALSE),"")+1</f>
        <v>#VALUE!</v>
      </c>
    </row>
    <row r="43" spans="1:20" s="7" customFormat="1" ht="25.15" hidden="1" customHeight="1">
      <c r="A43" s="47" t="str">
        <f ca="1">IF(TYPE(VLOOKUP($B$1,INDIRECT("'１－２'!$A"&amp;T42&amp;":$AT$400"),1,FALSE))&lt;&gt;16,VLOOKUP($B$1,INDIRECT("'１－２'!$A"&amp;T42&amp;":$AT$400"),2,FALSE),"")</f>
        <v/>
      </c>
      <c r="B43" s="100" t="str">
        <f ca="1">IF(TYPE(VLOOKUP(A43,#REF!,$B$7,FALSE))&lt;&gt;16,VLOOKUP(A43,#REF!,$B$7,FALSE),"")</f>
        <v/>
      </c>
      <c r="C43" s="116" t="str">
        <f ca="1">IF(TYPE(VLOOKUP(A43,#REF!,$C$7,FALSE))&lt;&gt;16,VLOOKUP(A43,#REF!,$C$7,FALSE),"")</f>
        <v/>
      </c>
      <c r="D43" s="119" t="str">
        <f ca="1">IF(TYPE(VLOOKUP(A43,#REF!,$D$7,FALSE))&lt;&gt;16,VLOOKUP(A43,#REF!,$D$7,FALSE),"")</f>
        <v/>
      </c>
      <c r="E43" s="119" t="str">
        <f ca="1">IF(TYPE(VLOOKUP(A43,#REF!,$E$7,FALSE))&lt;&gt;16,VLOOKUP(A43,#REF!,$E$7,FALSE),"")</f>
        <v/>
      </c>
      <c r="F43" s="119" t="str">
        <f ca="1">IF(TYPE(VLOOKUP(A43,#REF!,$F$7,FALSE))&lt;&gt;16,VLOOKUP(A43,#REF!,$F$7,FALSE),"")</f>
        <v/>
      </c>
      <c r="G43" s="119" t="str">
        <f ca="1">IF(TYPE(VLOOKUP(A43,#REF!,$G$7,FALSE))&lt;&gt;16,VLOOKUP(A43,#REF!,$G$7,FALSE),"")</f>
        <v/>
      </c>
      <c r="H43" s="119" t="str">
        <f ca="1">IF(TYPE(VLOOKUP(A43,#REF!,$H$7,FALSE))&lt;&gt;16,VLOOKUP(A43,#REF!,$H$7,FALSE),"")</f>
        <v/>
      </c>
      <c r="I43" s="119" t="str">
        <f ca="1">IF(TYPE(VLOOKUP(A43,#REF!,$I$7,FALSE))&lt;&gt;16,VLOOKUP(A43,#REF!,$I$7,FALSE),"")</f>
        <v/>
      </c>
      <c r="J43" s="122" t="str">
        <f ca="1">IF(TYPE(VLOOKUP(A43,#REF!,$J$7,FALSE))&lt;&gt;16,VLOOKUP(A43,#REF!,$J$7,FALSE),"")</f>
        <v/>
      </c>
      <c r="K43" s="110" t="str">
        <f ca="1">IF(TYPE(VLOOKUP(A43,#REF!,$K$7,FALSE))&lt;&gt;16,VLOOKUP(A43,#REF!,$K$7,FALSE),"")</f>
        <v/>
      </c>
      <c r="L43" s="113" t="str">
        <f ca="1">IF(TYPE(VLOOKUP(A43,#REF!,$L$7,FALSE))&lt;&gt;16,VLOOKUP(A43,#REF!,$L$7,FALSE),"")</f>
        <v/>
      </c>
      <c r="M43" s="113" t="str">
        <f ca="1">IF(TYPE(VLOOKUP(A43,#REF!,$M$7,FALSE))&lt;&gt;16,VLOOKUP(A43,#REF!,$M$7,FALSE),"")</f>
        <v/>
      </c>
      <c r="N43" s="113" t="str">
        <f ca="1">IF(TYPE(VLOOKUP(A43,#REF!,$N$7,FALSE))&lt;&gt;16,VLOOKUP(A43,#REF!,$N$7,FALSE),"")</f>
        <v/>
      </c>
      <c r="O43" s="76" t="str">
        <f ca="1">IF(D43="","",IF(C43="◆",0.5,IF(D43="A",0.5,IF(D43="B",0.5,0.6666667))))</f>
        <v/>
      </c>
      <c r="P43" s="26" t="s">
        <v>7</v>
      </c>
      <c r="Q43" s="25" t="str">
        <f ca="1">IF(TYPE(VLOOKUP(A43,#REF!,$Q$7,FALSE))&lt;&gt;16,VLOOKUP(A43,#REF!,$Q$7,FALSE),"")</f>
        <v/>
      </c>
      <c r="R43" s="19" t="str">
        <f ca="1">IF(Q43="","",IF(C43=0,ROUNDDOWN(O43*Q43,),ROUNDDOWN(#REF!*0.5,)))</f>
        <v/>
      </c>
      <c r="S43" s="24"/>
      <c r="T43" s="42" t="e">
        <f ca="1">IF(TYPE(VLOOKUP(A43,#REF!,$T$7,FALSE))&lt;&gt;16,VLOOKUP(A43,#REF!,$T$7,FALSE),"")+1</f>
        <v>#VALUE!</v>
      </c>
    </row>
    <row r="44" spans="1:20" s="7" customFormat="1" ht="25.15" hidden="1" customHeight="1">
      <c r="A44" s="47" t="str">
        <f ca="1">IF(A43="","",A43+1)</f>
        <v/>
      </c>
      <c r="B44" s="108"/>
      <c r="C44" s="117"/>
      <c r="D44" s="120"/>
      <c r="E44" s="120"/>
      <c r="F44" s="120"/>
      <c r="G44" s="120"/>
      <c r="H44" s="120"/>
      <c r="I44" s="120"/>
      <c r="J44" s="123"/>
      <c r="K44" s="111"/>
      <c r="L44" s="114"/>
      <c r="M44" s="114"/>
      <c r="N44" s="114"/>
      <c r="O44" s="77"/>
      <c r="P44" s="48" t="s">
        <v>6</v>
      </c>
      <c r="Q44" s="23" t="str">
        <f ca="1">IF(TYPE(VLOOKUP(A44,#REF!,$Q$7,FALSE))&lt;&gt;16,VLOOKUP(A44,#REF!,$Q$7,FALSE),"")</f>
        <v/>
      </c>
      <c r="R44" s="16" t="str">
        <f ca="1">IF(Q44="","",IF(C43=0,ROUNDDOWN(O43*Q44,),ROUNDDOWN(#REF!*0.5,)))</f>
        <v/>
      </c>
      <c r="S44" s="22"/>
      <c r="T44" s="42" t="e">
        <f ca="1">IF(TYPE(VLOOKUP(A44,#REF!,$T$7,FALSE))&lt;&gt;16,VLOOKUP(A44,#REF!,$T$7,FALSE),"")+1</f>
        <v>#VALUE!</v>
      </c>
    </row>
    <row r="45" spans="1:20" s="7" customFormat="1" ht="25.15" hidden="1" customHeight="1">
      <c r="A45" s="47" t="str">
        <f ca="1">IF(A44="","",A44+1)</f>
        <v/>
      </c>
      <c r="B45" s="109"/>
      <c r="C45" s="118"/>
      <c r="D45" s="121"/>
      <c r="E45" s="121"/>
      <c r="F45" s="121"/>
      <c r="G45" s="121"/>
      <c r="H45" s="121"/>
      <c r="I45" s="121"/>
      <c r="J45" s="124"/>
      <c r="K45" s="112"/>
      <c r="L45" s="115"/>
      <c r="M45" s="115"/>
      <c r="N45" s="115"/>
      <c r="O45" s="78"/>
      <c r="P45" s="49" t="s">
        <v>5</v>
      </c>
      <c r="Q45" s="12" t="str">
        <f ca="1">IF(TYPE(VLOOKUP(A45,#REF!,$Q$7,FALSE))&lt;&gt;16,VLOOKUP(A45,#REF!,$Q$7,FALSE),"")</f>
        <v/>
      </c>
      <c r="R45" s="12" t="str">
        <f ca="1">IF(Q45="","",IF(C43=0,ROUNDDOWN(O43*Q45,),ROUNDDOWN(#REF!*0.8,)))</f>
        <v/>
      </c>
      <c r="S45" s="21"/>
      <c r="T45" s="42" t="e">
        <f ca="1">IF(TYPE(VLOOKUP(A45,#REF!,$T$7,FALSE))&lt;&gt;16,VLOOKUP(A45,#REF!,$T$7,FALSE),"")+1</f>
        <v>#VALUE!</v>
      </c>
    </row>
    <row r="46" spans="1:20" s="7" customFormat="1" ht="25.15" hidden="1" customHeight="1">
      <c r="A46" s="47" t="str">
        <f ca="1">IF(TYPE(VLOOKUP($B$1,INDIRECT("'１－２'!$A"&amp;T45&amp;":$AT$400"),1,FALSE))&lt;&gt;16,VLOOKUP($B$1,INDIRECT("'１－２'!$A"&amp;T45&amp;":$AT$400"),2,FALSE),"")</f>
        <v/>
      </c>
      <c r="B46" s="100" t="str">
        <f ca="1">IF(TYPE(VLOOKUP(A46,#REF!,$B$7,FALSE))&lt;&gt;16,VLOOKUP(A46,#REF!,$B$7,FALSE),"")</f>
        <v/>
      </c>
      <c r="C46" s="116" t="str">
        <f ca="1">IF(TYPE(VLOOKUP(A46,#REF!,$C$7,FALSE))&lt;&gt;16,VLOOKUP(A46,#REF!,$C$7,FALSE),"")</f>
        <v/>
      </c>
      <c r="D46" s="119" t="str">
        <f ca="1">IF(TYPE(VLOOKUP(A46,#REF!,$D$7,FALSE))&lt;&gt;16,VLOOKUP(A46,#REF!,$D$7,FALSE),"")</f>
        <v/>
      </c>
      <c r="E46" s="119" t="str">
        <f ca="1">IF(TYPE(VLOOKUP(A46,#REF!,$E$7,FALSE))&lt;&gt;16,VLOOKUP(A46,#REF!,$E$7,FALSE),"")</f>
        <v/>
      </c>
      <c r="F46" s="119" t="str">
        <f ca="1">IF(TYPE(VLOOKUP(A46,#REF!,$F$7,FALSE))&lt;&gt;16,VLOOKUP(A46,#REF!,$F$7,FALSE),"")</f>
        <v/>
      </c>
      <c r="G46" s="119" t="str">
        <f ca="1">IF(TYPE(VLOOKUP(A46,#REF!,$G$7,FALSE))&lt;&gt;16,VLOOKUP(A46,#REF!,$G$7,FALSE),"")</f>
        <v/>
      </c>
      <c r="H46" s="119" t="str">
        <f ca="1">IF(TYPE(VLOOKUP(A46,#REF!,$H$7,FALSE))&lt;&gt;16,VLOOKUP(A46,#REF!,$H$7,FALSE),"")</f>
        <v/>
      </c>
      <c r="I46" s="119" t="str">
        <f ca="1">IF(TYPE(VLOOKUP(A46,#REF!,$I$7,FALSE))&lt;&gt;16,VLOOKUP(A46,#REF!,$I$7,FALSE),"")</f>
        <v/>
      </c>
      <c r="J46" s="122" t="str">
        <f ca="1">IF(TYPE(VLOOKUP(A46,#REF!,$J$7,FALSE))&lt;&gt;16,VLOOKUP(A46,#REF!,$J$7,FALSE),"")</f>
        <v/>
      </c>
      <c r="K46" s="110" t="str">
        <f ca="1">IF(TYPE(VLOOKUP(A46,#REF!,$K$7,FALSE))&lt;&gt;16,VLOOKUP(A46,#REF!,$K$7,FALSE),"")</f>
        <v/>
      </c>
      <c r="L46" s="113" t="str">
        <f ca="1">IF(TYPE(VLOOKUP(A46,#REF!,$L$7,FALSE))&lt;&gt;16,VLOOKUP(A46,#REF!,$L$7,FALSE),"")</f>
        <v/>
      </c>
      <c r="M46" s="113" t="str">
        <f ca="1">IF(TYPE(VLOOKUP(A46,#REF!,$M$7,FALSE))&lt;&gt;16,VLOOKUP(A46,#REF!,$M$7,FALSE),"")</f>
        <v/>
      </c>
      <c r="N46" s="113" t="str">
        <f ca="1">IF(TYPE(VLOOKUP(A46,#REF!,$N$7,FALSE))&lt;&gt;16,VLOOKUP(A46,#REF!,$N$7,FALSE),"")</f>
        <v/>
      </c>
      <c r="O46" s="76" t="str">
        <f ca="1">IF(D46="","",IF(C46="◆",0.5,IF(D46="A",0.5,IF(D46="B",0.5,0.6666667))))</f>
        <v/>
      </c>
      <c r="P46" s="26" t="s">
        <v>7</v>
      </c>
      <c r="Q46" s="25" t="str">
        <f ca="1">IF(TYPE(VLOOKUP(A46,#REF!,$Q$7,FALSE))&lt;&gt;16,VLOOKUP(A46,#REF!,$Q$7,FALSE),"")</f>
        <v/>
      </c>
      <c r="R46" s="19" t="str">
        <f ca="1">IF(Q46="","",IF(C46=0,ROUNDDOWN(O46*Q46,),ROUNDDOWN(#REF!*0.5,)))</f>
        <v/>
      </c>
      <c r="S46" s="24"/>
      <c r="T46" s="42" t="e">
        <f ca="1">IF(TYPE(VLOOKUP(A46,#REF!,$T$7,FALSE))&lt;&gt;16,VLOOKUP(A46,#REF!,$T$7,FALSE),"")+1</f>
        <v>#VALUE!</v>
      </c>
    </row>
    <row r="47" spans="1:20" s="7" customFormat="1" ht="25.15" hidden="1" customHeight="1">
      <c r="A47" s="47" t="str">
        <f ca="1">IF(A46="","",A46+1)</f>
        <v/>
      </c>
      <c r="B47" s="108"/>
      <c r="C47" s="117"/>
      <c r="D47" s="120"/>
      <c r="E47" s="120"/>
      <c r="F47" s="120"/>
      <c r="G47" s="120"/>
      <c r="H47" s="120"/>
      <c r="I47" s="120"/>
      <c r="J47" s="123"/>
      <c r="K47" s="111"/>
      <c r="L47" s="114"/>
      <c r="M47" s="114"/>
      <c r="N47" s="114"/>
      <c r="O47" s="77"/>
      <c r="P47" s="48" t="s">
        <v>6</v>
      </c>
      <c r="Q47" s="23" t="str">
        <f ca="1">IF(TYPE(VLOOKUP(A47,#REF!,$Q$7,FALSE))&lt;&gt;16,VLOOKUP(A47,#REF!,$Q$7,FALSE),"")</f>
        <v/>
      </c>
      <c r="R47" s="16" t="str">
        <f ca="1">IF(Q47="","",IF(C46=0,ROUNDDOWN(O46*Q47,),ROUNDDOWN(#REF!*0.5,)))</f>
        <v/>
      </c>
      <c r="S47" s="22"/>
      <c r="T47" s="42" t="e">
        <f ca="1">IF(TYPE(VLOOKUP(A47,#REF!,$T$7,FALSE))&lt;&gt;16,VLOOKUP(A47,#REF!,$T$7,FALSE),"")+1</f>
        <v>#VALUE!</v>
      </c>
    </row>
    <row r="48" spans="1:20" s="7" customFormat="1" ht="25.15" hidden="1" customHeight="1">
      <c r="A48" s="47" t="str">
        <f ca="1">IF(A47="","",A47+1)</f>
        <v/>
      </c>
      <c r="B48" s="109"/>
      <c r="C48" s="118"/>
      <c r="D48" s="121"/>
      <c r="E48" s="121"/>
      <c r="F48" s="121"/>
      <c r="G48" s="121"/>
      <c r="H48" s="121"/>
      <c r="I48" s="121"/>
      <c r="J48" s="124"/>
      <c r="K48" s="112"/>
      <c r="L48" s="115"/>
      <c r="M48" s="115"/>
      <c r="N48" s="115"/>
      <c r="O48" s="78"/>
      <c r="P48" s="49" t="s">
        <v>5</v>
      </c>
      <c r="Q48" s="12" t="str">
        <f ca="1">IF(TYPE(VLOOKUP(A48,#REF!,$Q$7,FALSE))&lt;&gt;16,VLOOKUP(A48,#REF!,$Q$7,FALSE),"")</f>
        <v/>
      </c>
      <c r="R48" s="12" t="str">
        <f ca="1">IF(Q48="","",IF(C46=0,ROUNDDOWN(O46*Q48,),ROUNDDOWN(#REF!*0.8,)))</f>
        <v/>
      </c>
      <c r="S48" s="21"/>
      <c r="T48" s="42" t="e">
        <f ca="1">IF(TYPE(VLOOKUP(A48,#REF!,$T$7,FALSE))&lt;&gt;16,VLOOKUP(A48,#REF!,$T$7,FALSE),"")+1</f>
        <v>#VALUE!</v>
      </c>
    </row>
    <row r="49" spans="1:20" s="7" customFormat="1" ht="25.15" hidden="1" customHeight="1">
      <c r="A49" s="47" t="str">
        <f ca="1">IF(TYPE(VLOOKUP($B$1,INDIRECT("'１－２'!$A"&amp;T48&amp;":$AT$400"),1,FALSE))&lt;&gt;16,VLOOKUP($B$1,INDIRECT("'１－２'!$A"&amp;T48&amp;":$AT$400"),2,FALSE),"")</f>
        <v/>
      </c>
      <c r="B49" s="100" t="str">
        <f ca="1">IF(TYPE(VLOOKUP(A49,#REF!,$B$7,FALSE))&lt;&gt;16,VLOOKUP(A49,#REF!,$B$7,FALSE),"")</f>
        <v/>
      </c>
      <c r="C49" s="116" t="str">
        <f ca="1">IF(TYPE(VLOOKUP(A49,#REF!,$C$7,FALSE))&lt;&gt;16,VLOOKUP(A49,#REF!,$C$7,FALSE),"")</f>
        <v/>
      </c>
      <c r="D49" s="119" t="str">
        <f ca="1">IF(TYPE(VLOOKUP(A49,#REF!,$D$7,FALSE))&lt;&gt;16,VLOOKUP(A49,#REF!,$D$7,FALSE),"")</f>
        <v/>
      </c>
      <c r="E49" s="119" t="str">
        <f ca="1">IF(TYPE(VLOOKUP(A49,#REF!,$E$7,FALSE))&lt;&gt;16,VLOOKUP(A49,#REF!,$E$7,FALSE),"")</f>
        <v/>
      </c>
      <c r="F49" s="119" t="str">
        <f ca="1">IF(TYPE(VLOOKUP(A49,#REF!,$F$7,FALSE))&lt;&gt;16,VLOOKUP(A49,#REF!,$F$7,FALSE),"")</f>
        <v/>
      </c>
      <c r="G49" s="119" t="str">
        <f ca="1">IF(TYPE(VLOOKUP(A49,#REF!,$G$7,FALSE))&lt;&gt;16,VLOOKUP(A49,#REF!,$G$7,FALSE),"")</f>
        <v/>
      </c>
      <c r="H49" s="119" t="str">
        <f ca="1">IF(TYPE(VLOOKUP(A49,#REF!,$H$7,FALSE))&lt;&gt;16,VLOOKUP(A49,#REF!,$H$7,FALSE),"")</f>
        <v/>
      </c>
      <c r="I49" s="119" t="str">
        <f ca="1">IF(TYPE(VLOOKUP(A49,#REF!,$I$7,FALSE))&lt;&gt;16,VLOOKUP(A49,#REF!,$I$7,FALSE),"")</f>
        <v/>
      </c>
      <c r="J49" s="122" t="str">
        <f ca="1">IF(TYPE(VLOOKUP(A49,#REF!,$J$7,FALSE))&lt;&gt;16,VLOOKUP(A49,#REF!,$J$7,FALSE),"")</f>
        <v/>
      </c>
      <c r="K49" s="110" t="str">
        <f ca="1">IF(TYPE(VLOOKUP(A49,#REF!,$K$7,FALSE))&lt;&gt;16,VLOOKUP(A49,#REF!,$K$7,FALSE),"")</f>
        <v/>
      </c>
      <c r="L49" s="113" t="str">
        <f ca="1">IF(TYPE(VLOOKUP(A49,#REF!,$L$7,FALSE))&lt;&gt;16,VLOOKUP(A49,#REF!,$L$7,FALSE),"")</f>
        <v/>
      </c>
      <c r="M49" s="113" t="str">
        <f ca="1">IF(TYPE(VLOOKUP(A49,#REF!,$M$7,FALSE))&lt;&gt;16,VLOOKUP(A49,#REF!,$M$7,FALSE),"")</f>
        <v/>
      </c>
      <c r="N49" s="113" t="str">
        <f ca="1">IF(TYPE(VLOOKUP(A49,#REF!,$N$7,FALSE))&lt;&gt;16,VLOOKUP(A49,#REF!,$N$7,FALSE),"")</f>
        <v/>
      </c>
      <c r="O49" s="76" t="str">
        <f ca="1">IF(D49="","",IF(C49="◆",0.5,IF(D49="A",0.5,IF(D49="B",0.5,0.6666667))))</f>
        <v/>
      </c>
      <c r="P49" s="26" t="s">
        <v>7</v>
      </c>
      <c r="Q49" s="25" t="str">
        <f ca="1">IF(TYPE(VLOOKUP(A49,#REF!,$Q$7,FALSE))&lt;&gt;16,VLOOKUP(A49,#REF!,$Q$7,FALSE),"")</f>
        <v/>
      </c>
      <c r="R49" s="19" t="str">
        <f ca="1">IF(Q49="","",IF(C49=0,ROUNDDOWN(O49*Q49,),ROUNDDOWN(#REF!*0.5,)))</f>
        <v/>
      </c>
      <c r="S49" s="24"/>
      <c r="T49" s="42" t="e">
        <f ca="1">IF(TYPE(VLOOKUP(A49,#REF!,$T$7,FALSE))&lt;&gt;16,VLOOKUP(A49,#REF!,$T$7,FALSE),"")+1</f>
        <v>#VALUE!</v>
      </c>
    </row>
    <row r="50" spans="1:20" s="7" customFormat="1" ht="25.15" hidden="1" customHeight="1">
      <c r="A50" s="47" t="str">
        <f ca="1">IF(A49="","",A49+1)</f>
        <v/>
      </c>
      <c r="B50" s="108"/>
      <c r="C50" s="117"/>
      <c r="D50" s="120"/>
      <c r="E50" s="120"/>
      <c r="F50" s="120"/>
      <c r="G50" s="120"/>
      <c r="H50" s="120"/>
      <c r="I50" s="120"/>
      <c r="J50" s="123"/>
      <c r="K50" s="111"/>
      <c r="L50" s="114"/>
      <c r="M50" s="114"/>
      <c r="N50" s="114"/>
      <c r="O50" s="77"/>
      <c r="P50" s="48" t="s">
        <v>6</v>
      </c>
      <c r="Q50" s="23" t="str">
        <f ca="1">IF(TYPE(VLOOKUP(A50,#REF!,$Q$7,FALSE))&lt;&gt;16,VLOOKUP(A50,#REF!,$Q$7,FALSE),"")</f>
        <v/>
      </c>
      <c r="R50" s="16" t="str">
        <f ca="1">IF(Q50="","",IF(C49=0,ROUNDDOWN(O49*Q50,),ROUNDDOWN(#REF!*0.5,)))</f>
        <v/>
      </c>
      <c r="S50" s="22"/>
      <c r="T50" s="42" t="e">
        <f ca="1">IF(TYPE(VLOOKUP(A50,#REF!,$T$7,FALSE))&lt;&gt;16,VLOOKUP(A50,#REF!,$T$7,FALSE),"")+1</f>
        <v>#VALUE!</v>
      </c>
    </row>
    <row r="51" spans="1:20" s="7" customFormat="1" ht="25.15" hidden="1" customHeight="1">
      <c r="A51" s="47" t="str">
        <f ca="1">IF(A50="","",A50+1)</f>
        <v/>
      </c>
      <c r="B51" s="109"/>
      <c r="C51" s="118"/>
      <c r="D51" s="121"/>
      <c r="E51" s="121"/>
      <c r="F51" s="121"/>
      <c r="G51" s="121"/>
      <c r="H51" s="121"/>
      <c r="I51" s="121"/>
      <c r="J51" s="124"/>
      <c r="K51" s="112"/>
      <c r="L51" s="115"/>
      <c r="M51" s="115"/>
      <c r="N51" s="115"/>
      <c r="O51" s="78"/>
      <c r="P51" s="49" t="s">
        <v>5</v>
      </c>
      <c r="Q51" s="12" t="str">
        <f ca="1">IF(TYPE(VLOOKUP(A51,#REF!,$Q$7,FALSE))&lt;&gt;16,VLOOKUP(A51,#REF!,$Q$7,FALSE),"")</f>
        <v/>
      </c>
      <c r="R51" s="12" t="str">
        <f ca="1">IF(Q51="","",IF(C49=0,ROUNDDOWN(O49*Q51,),ROUNDDOWN(#REF!*0.8,)))</f>
        <v/>
      </c>
      <c r="S51" s="21"/>
      <c r="T51" s="42" t="e">
        <f ca="1">IF(TYPE(VLOOKUP(A51,#REF!,$T$7,FALSE))&lt;&gt;16,VLOOKUP(A51,#REF!,$T$7,FALSE),"")+1</f>
        <v>#VALUE!</v>
      </c>
    </row>
    <row r="52" spans="1:20" s="7" customFormat="1" ht="25.15" hidden="1" customHeight="1">
      <c r="A52" s="47" t="str">
        <f ca="1">IF(TYPE(VLOOKUP($B$1,INDIRECT("'１－２'!$A"&amp;T51&amp;":$AT$400"),1,FALSE))&lt;&gt;16,VLOOKUP($B$1,INDIRECT("'１－２'!$A"&amp;T51&amp;":$AT$400"),2,FALSE),"")</f>
        <v/>
      </c>
      <c r="B52" s="100" t="str">
        <f ca="1">IF(TYPE(VLOOKUP(A52,#REF!,$B$7,FALSE))&lt;&gt;16,VLOOKUP(A52,#REF!,$B$7,FALSE),"")</f>
        <v/>
      </c>
      <c r="C52" s="116" t="str">
        <f ca="1">IF(TYPE(VLOOKUP(A52,#REF!,$C$7,FALSE))&lt;&gt;16,VLOOKUP(A52,#REF!,$C$7,FALSE),"")</f>
        <v/>
      </c>
      <c r="D52" s="119" t="str">
        <f ca="1">IF(TYPE(VLOOKUP(A52,#REF!,$D$7,FALSE))&lt;&gt;16,VLOOKUP(A52,#REF!,$D$7,FALSE),"")</f>
        <v/>
      </c>
      <c r="E52" s="119" t="str">
        <f ca="1">IF(TYPE(VLOOKUP(A52,#REF!,$E$7,FALSE))&lt;&gt;16,VLOOKUP(A52,#REF!,$E$7,FALSE),"")</f>
        <v/>
      </c>
      <c r="F52" s="119" t="str">
        <f ca="1">IF(TYPE(VLOOKUP(A52,#REF!,$F$7,FALSE))&lt;&gt;16,VLOOKUP(A52,#REF!,$F$7,FALSE),"")</f>
        <v/>
      </c>
      <c r="G52" s="119" t="str">
        <f ca="1">IF(TYPE(VLOOKUP(A52,#REF!,$G$7,FALSE))&lt;&gt;16,VLOOKUP(A52,#REF!,$G$7,FALSE),"")</f>
        <v/>
      </c>
      <c r="H52" s="119" t="str">
        <f ca="1">IF(TYPE(VLOOKUP(A52,#REF!,$H$7,FALSE))&lt;&gt;16,VLOOKUP(A52,#REF!,$H$7,FALSE),"")</f>
        <v/>
      </c>
      <c r="I52" s="119" t="str">
        <f ca="1">IF(TYPE(VLOOKUP(A52,#REF!,$I$7,FALSE))&lt;&gt;16,VLOOKUP(A52,#REF!,$I$7,FALSE),"")</f>
        <v/>
      </c>
      <c r="J52" s="122" t="str">
        <f ca="1">IF(TYPE(VLOOKUP(A52,#REF!,$J$7,FALSE))&lt;&gt;16,VLOOKUP(A52,#REF!,$J$7,FALSE),"")</f>
        <v/>
      </c>
      <c r="K52" s="110" t="str">
        <f ca="1">IF(TYPE(VLOOKUP(A52,#REF!,$K$7,FALSE))&lt;&gt;16,VLOOKUP(A52,#REF!,$K$7,FALSE),"")</f>
        <v/>
      </c>
      <c r="L52" s="113" t="str">
        <f ca="1">IF(TYPE(VLOOKUP(A52,#REF!,$L$7,FALSE))&lt;&gt;16,VLOOKUP(A52,#REF!,$L$7,FALSE),"")</f>
        <v/>
      </c>
      <c r="M52" s="113" t="str">
        <f ca="1">IF(TYPE(VLOOKUP(A52,#REF!,$M$7,FALSE))&lt;&gt;16,VLOOKUP(A52,#REF!,$M$7,FALSE),"")</f>
        <v/>
      </c>
      <c r="N52" s="113" t="str">
        <f ca="1">IF(TYPE(VLOOKUP(A52,#REF!,$N$7,FALSE))&lt;&gt;16,VLOOKUP(A52,#REF!,$N$7,FALSE),"")</f>
        <v/>
      </c>
      <c r="O52" s="76" t="str">
        <f ca="1">IF(D52="","",IF(C52="◆",0.5,IF(D52="A",0.5,IF(D52="B",0.5,0.6666667))))</f>
        <v/>
      </c>
      <c r="P52" s="26" t="s">
        <v>7</v>
      </c>
      <c r="Q52" s="25" t="str">
        <f ca="1">IF(TYPE(VLOOKUP(A52,#REF!,$Q$7,FALSE))&lt;&gt;16,VLOOKUP(A52,#REF!,$Q$7,FALSE),"")</f>
        <v/>
      </c>
      <c r="R52" s="19" t="str">
        <f ca="1">IF(Q52="","",IF(C52=0,ROUNDDOWN(O52*Q52,),ROUNDDOWN(#REF!*0.5,)))</f>
        <v/>
      </c>
      <c r="S52" s="24"/>
      <c r="T52" s="42" t="e">
        <f ca="1">IF(TYPE(VLOOKUP(A52,#REF!,$T$7,FALSE))&lt;&gt;16,VLOOKUP(A52,#REF!,$T$7,FALSE),"")+1</f>
        <v>#VALUE!</v>
      </c>
    </row>
    <row r="53" spans="1:20" s="7" customFormat="1" ht="25.15" hidden="1" customHeight="1">
      <c r="A53" s="47" t="str">
        <f ca="1">IF(A52="","",A52+1)</f>
        <v/>
      </c>
      <c r="B53" s="108"/>
      <c r="C53" s="117"/>
      <c r="D53" s="120"/>
      <c r="E53" s="120"/>
      <c r="F53" s="120"/>
      <c r="G53" s="120"/>
      <c r="H53" s="120"/>
      <c r="I53" s="120"/>
      <c r="J53" s="123"/>
      <c r="K53" s="111"/>
      <c r="L53" s="114"/>
      <c r="M53" s="114"/>
      <c r="N53" s="114"/>
      <c r="O53" s="77"/>
      <c r="P53" s="48" t="s">
        <v>6</v>
      </c>
      <c r="Q53" s="23" t="str">
        <f ca="1">IF(TYPE(VLOOKUP(A53,#REF!,$Q$7,FALSE))&lt;&gt;16,VLOOKUP(A53,#REF!,$Q$7,FALSE),"")</f>
        <v/>
      </c>
      <c r="R53" s="16" t="str">
        <f ca="1">IF(Q53="","",IF(C52=0,ROUNDDOWN(O52*Q53,),ROUNDDOWN(#REF!*0.5,)))</f>
        <v/>
      </c>
      <c r="S53" s="22"/>
      <c r="T53" s="42" t="e">
        <f ca="1">IF(TYPE(VLOOKUP(A53,#REF!,$T$7,FALSE))&lt;&gt;16,VLOOKUP(A53,#REF!,$T$7,FALSE),"")+1</f>
        <v>#VALUE!</v>
      </c>
    </row>
    <row r="54" spans="1:20" s="7" customFormat="1" ht="25.15" hidden="1" customHeight="1">
      <c r="A54" s="47" t="str">
        <f ca="1">IF(A53="","",A53+1)</f>
        <v/>
      </c>
      <c r="B54" s="109"/>
      <c r="C54" s="118"/>
      <c r="D54" s="121"/>
      <c r="E54" s="121"/>
      <c r="F54" s="121"/>
      <c r="G54" s="121"/>
      <c r="H54" s="121"/>
      <c r="I54" s="121"/>
      <c r="J54" s="124"/>
      <c r="K54" s="112"/>
      <c r="L54" s="115"/>
      <c r="M54" s="115"/>
      <c r="N54" s="115"/>
      <c r="O54" s="78"/>
      <c r="P54" s="49" t="s">
        <v>5</v>
      </c>
      <c r="Q54" s="12" t="str">
        <f ca="1">IF(TYPE(VLOOKUP(A54,#REF!,$Q$7,FALSE))&lt;&gt;16,VLOOKUP(A54,#REF!,$Q$7,FALSE),"")</f>
        <v/>
      </c>
      <c r="R54" s="12" t="str">
        <f ca="1">IF(Q54="","",IF(C52=0,ROUNDDOWN(O52*Q54,),ROUNDDOWN(#REF!*0.8,)))</f>
        <v/>
      </c>
      <c r="S54" s="21"/>
      <c r="T54" s="42" t="e">
        <f ca="1">IF(TYPE(VLOOKUP(A54,#REF!,$T$7,FALSE))&lt;&gt;16,VLOOKUP(A54,#REF!,$T$7,FALSE),"")+1</f>
        <v>#VALUE!</v>
      </c>
    </row>
    <row r="55" spans="1:20" s="7" customFormat="1" ht="25.15" hidden="1" customHeight="1">
      <c r="A55" s="47" t="str">
        <f ca="1">IF(TYPE(VLOOKUP($B$1,INDIRECT("'１－２'!$A"&amp;T54&amp;":$AT$400"),1,FALSE))&lt;&gt;16,VLOOKUP($B$1,INDIRECT("'１－２'!$A"&amp;T54&amp;":$AT$400"),2,FALSE),"")</f>
        <v/>
      </c>
      <c r="B55" s="100" t="str">
        <f ca="1">IF(TYPE(VLOOKUP(A55,#REF!,$B$7,FALSE))&lt;&gt;16,VLOOKUP(A55,#REF!,$B$7,FALSE),"")</f>
        <v/>
      </c>
      <c r="C55" s="116" t="str">
        <f ca="1">IF(TYPE(VLOOKUP(A55,#REF!,$C$7,FALSE))&lt;&gt;16,VLOOKUP(A55,#REF!,$C$7,FALSE),"")</f>
        <v/>
      </c>
      <c r="D55" s="119" t="str">
        <f ca="1">IF(TYPE(VLOOKUP(A55,#REF!,$D$7,FALSE))&lt;&gt;16,VLOOKUP(A55,#REF!,$D$7,FALSE),"")</f>
        <v/>
      </c>
      <c r="E55" s="119" t="str">
        <f ca="1">IF(TYPE(VLOOKUP(A55,#REF!,$E$7,FALSE))&lt;&gt;16,VLOOKUP(A55,#REF!,$E$7,FALSE),"")</f>
        <v/>
      </c>
      <c r="F55" s="119" t="str">
        <f ca="1">IF(TYPE(VLOOKUP(A55,#REF!,$F$7,FALSE))&lt;&gt;16,VLOOKUP(A55,#REF!,$F$7,FALSE),"")</f>
        <v/>
      </c>
      <c r="G55" s="119" t="str">
        <f ca="1">IF(TYPE(VLOOKUP(A55,#REF!,$G$7,FALSE))&lt;&gt;16,VLOOKUP(A55,#REF!,$G$7,FALSE),"")</f>
        <v/>
      </c>
      <c r="H55" s="119" t="str">
        <f ca="1">IF(TYPE(VLOOKUP(A55,#REF!,$H$7,FALSE))&lt;&gt;16,VLOOKUP(A55,#REF!,$H$7,FALSE),"")</f>
        <v/>
      </c>
      <c r="I55" s="119" t="str">
        <f ca="1">IF(TYPE(VLOOKUP(A55,#REF!,$I$7,FALSE))&lt;&gt;16,VLOOKUP(A55,#REF!,$I$7,FALSE),"")</f>
        <v/>
      </c>
      <c r="J55" s="122" t="str">
        <f ca="1">IF(TYPE(VLOOKUP(A55,#REF!,$J$7,FALSE))&lt;&gt;16,VLOOKUP(A55,#REF!,$J$7,FALSE),"")</f>
        <v/>
      </c>
      <c r="K55" s="110" t="str">
        <f ca="1">IF(TYPE(VLOOKUP(A55,#REF!,$K$7,FALSE))&lt;&gt;16,VLOOKUP(A55,#REF!,$K$7,FALSE),"")</f>
        <v/>
      </c>
      <c r="L55" s="113" t="str">
        <f ca="1">IF(TYPE(VLOOKUP(A55,#REF!,$L$7,FALSE))&lt;&gt;16,VLOOKUP(A55,#REF!,$L$7,FALSE),"")</f>
        <v/>
      </c>
      <c r="M55" s="113" t="str">
        <f ca="1">IF(TYPE(VLOOKUP(A55,#REF!,$M$7,FALSE))&lt;&gt;16,VLOOKUP(A55,#REF!,$M$7,FALSE),"")</f>
        <v/>
      </c>
      <c r="N55" s="113" t="str">
        <f ca="1">IF(TYPE(VLOOKUP(A55,#REF!,$N$7,FALSE))&lt;&gt;16,VLOOKUP(A55,#REF!,$N$7,FALSE),"")</f>
        <v/>
      </c>
      <c r="O55" s="76" t="str">
        <f ca="1">IF(D55="","",IF(C55="◆",0.5,IF(D55="A",0.5,IF(D55="B",0.5,0.6666667))))</f>
        <v/>
      </c>
      <c r="P55" s="26" t="s">
        <v>7</v>
      </c>
      <c r="Q55" s="25" t="str">
        <f ca="1">IF(TYPE(VLOOKUP(A55,#REF!,$Q$7,FALSE))&lt;&gt;16,VLOOKUP(A55,#REF!,$Q$7,FALSE),"")</f>
        <v/>
      </c>
      <c r="R55" s="19" t="str">
        <f ca="1">IF(Q55="","",IF(C55=0,ROUNDDOWN(O55*Q55,),ROUNDDOWN(#REF!*0.5,)))</f>
        <v/>
      </c>
      <c r="S55" s="24"/>
      <c r="T55" s="42" t="e">
        <f ca="1">IF(TYPE(VLOOKUP(A55,#REF!,$T$7,FALSE))&lt;&gt;16,VLOOKUP(A55,#REF!,$T$7,FALSE),"")+1</f>
        <v>#VALUE!</v>
      </c>
    </row>
    <row r="56" spans="1:20" s="7" customFormat="1" ht="25.15" hidden="1" customHeight="1">
      <c r="A56" s="47" t="str">
        <f ca="1">IF(A55="","",A55+1)</f>
        <v/>
      </c>
      <c r="B56" s="108"/>
      <c r="C56" s="117"/>
      <c r="D56" s="120"/>
      <c r="E56" s="120"/>
      <c r="F56" s="120"/>
      <c r="G56" s="120"/>
      <c r="H56" s="120"/>
      <c r="I56" s="120"/>
      <c r="J56" s="123"/>
      <c r="K56" s="111"/>
      <c r="L56" s="114"/>
      <c r="M56" s="114"/>
      <c r="N56" s="114"/>
      <c r="O56" s="77"/>
      <c r="P56" s="48" t="s">
        <v>6</v>
      </c>
      <c r="Q56" s="23" t="str">
        <f ca="1">IF(TYPE(VLOOKUP(A56,#REF!,$Q$7,FALSE))&lt;&gt;16,VLOOKUP(A56,#REF!,$Q$7,FALSE),"")</f>
        <v/>
      </c>
      <c r="R56" s="16" t="str">
        <f ca="1">IF(Q56="","",IF(C55=0,ROUNDDOWN(O55*Q56,),ROUNDDOWN(#REF!*0.5,)))</f>
        <v/>
      </c>
      <c r="S56" s="22"/>
      <c r="T56" s="42" t="e">
        <f ca="1">IF(TYPE(VLOOKUP(A56,#REF!,$T$7,FALSE))&lt;&gt;16,VLOOKUP(A56,#REF!,$T$7,FALSE),"")+1</f>
        <v>#VALUE!</v>
      </c>
    </row>
    <row r="57" spans="1:20" s="7" customFormat="1" ht="25.15" hidden="1" customHeight="1">
      <c r="A57" s="47" t="str">
        <f ca="1">IF(A56="","",A56+1)</f>
        <v/>
      </c>
      <c r="B57" s="109"/>
      <c r="C57" s="118"/>
      <c r="D57" s="121"/>
      <c r="E57" s="121"/>
      <c r="F57" s="121"/>
      <c r="G57" s="121"/>
      <c r="H57" s="121"/>
      <c r="I57" s="121"/>
      <c r="J57" s="124"/>
      <c r="K57" s="112"/>
      <c r="L57" s="115"/>
      <c r="M57" s="115"/>
      <c r="N57" s="115"/>
      <c r="O57" s="78"/>
      <c r="P57" s="49" t="s">
        <v>5</v>
      </c>
      <c r="Q57" s="12" t="str">
        <f ca="1">IF(TYPE(VLOOKUP(A57,#REF!,$Q$7,FALSE))&lt;&gt;16,VLOOKUP(A57,#REF!,$Q$7,FALSE),"")</f>
        <v/>
      </c>
      <c r="R57" s="12" t="str">
        <f ca="1">IF(Q57="","",IF(C55=0,ROUNDDOWN(O55*Q57,),ROUNDDOWN(#REF!*0.8,)))</f>
        <v/>
      </c>
      <c r="S57" s="21"/>
      <c r="T57" s="42" t="e">
        <f ca="1">IF(TYPE(VLOOKUP(A57,#REF!,$T$7,FALSE))&lt;&gt;16,VLOOKUP(A57,#REF!,$T$7,FALSE),"")+1</f>
        <v>#VALUE!</v>
      </c>
    </row>
    <row r="58" spans="1:20" s="7" customFormat="1" ht="25.15" hidden="1" customHeight="1">
      <c r="A58" s="47" t="str">
        <f ca="1">IF(TYPE(VLOOKUP($B$1,INDIRECT("'１－２'!$A"&amp;T57&amp;":$AT$400"),1,FALSE))&lt;&gt;16,VLOOKUP($B$1,INDIRECT("'１－２'!$A"&amp;T57&amp;":$AT$400"),2,FALSE),"")</f>
        <v/>
      </c>
      <c r="B58" s="100" t="str">
        <f ca="1">IF(TYPE(VLOOKUP(A58,#REF!,$B$7,FALSE))&lt;&gt;16,VLOOKUP(A58,#REF!,$B$7,FALSE),"")</f>
        <v/>
      </c>
      <c r="C58" s="116" t="str">
        <f ca="1">IF(TYPE(VLOOKUP(A58,#REF!,$C$7,FALSE))&lt;&gt;16,VLOOKUP(A58,#REF!,$C$7,FALSE),"")</f>
        <v/>
      </c>
      <c r="D58" s="119" t="str">
        <f ca="1">IF(TYPE(VLOOKUP(A58,#REF!,$D$7,FALSE))&lt;&gt;16,VLOOKUP(A58,#REF!,$D$7,FALSE),"")</f>
        <v/>
      </c>
      <c r="E58" s="119" t="str">
        <f ca="1">IF(TYPE(VLOOKUP(A58,#REF!,$E$7,FALSE))&lt;&gt;16,VLOOKUP(A58,#REF!,$E$7,FALSE),"")</f>
        <v/>
      </c>
      <c r="F58" s="119" t="str">
        <f ca="1">IF(TYPE(VLOOKUP(A58,#REF!,$F$7,FALSE))&lt;&gt;16,VLOOKUP(A58,#REF!,$F$7,FALSE),"")</f>
        <v/>
      </c>
      <c r="G58" s="119" t="str">
        <f ca="1">IF(TYPE(VLOOKUP(A58,#REF!,$G$7,FALSE))&lt;&gt;16,VLOOKUP(A58,#REF!,$G$7,FALSE),"")</f>
        <v/>
      </c>
      <c r="H58" s="119" t="str">
        <f ca="1">IF(TYPE(VLOOKUP(A58,#REF!,$H$7,FALSE))&lt;&gt;16,VLOOKUP(A58,#REF!,$H$7,FALSE),"")</f>
        <v/>
      </c>
      <c r="I58" s="119" t="str">
        <f ca="1">IF(TYPE(VLOOKUP(A58,#REF!,$I$7,FALSE))&lt;&gt;16,VLOOKUP(A58,#REF!,$I$7,FALSE),"")</f>
        <v/>
      </c>
      <c r="J58" s="122" t="str">
        <f ca="1">IF(TYPE(VLOOKUP(A58,#REF!,$J$7,FALSE))&lt;&gt;16,VLOOKUP(A58,#REF!,$J$7,FALSE),"")</f>
        <v/>
      </c>
      <c r="K58" s="110" t="str">
        <f ca="1">IF(TYPE(VLOOKUP(A58,#REF!,$K$7,FALSE))&lt;&gt;16,VLOOKUP(A58,#REF!,$K$7,FALSE),"")</f>
        <v/>
      </c>
      <c r="L58" s="113" t="str">
        <f ca="1">IF(TYPE(VLOOKUP(A58,#REF!,$L$7,FALSE))&lt;&gt;16,VLOOKUP(A58,#REF!,$L$7,FALSE),"")</f>
        <v/>
      </c>
      <c r="M58" s="113" t="str">
        <f ca="1">IF(TYPE(VLOOKUP(A58,#REF!,$M$7,FALSE))&lt;&gt;16,VLOOKUP(A58,#REF!,$M$7,FALSE),"")</f>
        <v/>
      </c>
      <c r="N58" s="113" t="str">
        <f ca="1">IF(TYPE(VLOOKUP(A58,#REF!,$N$7,FALSE))&lt;&gt;16,VLOOKUP(A58,#REF!,$N$7,FALSE),"")</f>
        <v/>
      </c>
      <c r="O58" s="76" t="str">
        <f ca="1">IF(D58="","",IF(C58="◆",0.5,IF(D58="A",0.5,IF(D58="B",0.5,0.6666667))))</f>
        <v/>
      </c>
      <c r="P58" s="26" t="s">
        <v>7</v>
      </c>
      <c r="Q58" s="25" t="str">
        <f ca="1">IF(TYPE(VLOOKUP(A58,#REF!,$Q$7,FALSE))&lt;&gt;16,VLOOKUP(A58,#REF!,$Q$7,FALSE),"")</f>
        <v/>
      </c>
      <c r="R58" s="19" t="str">
        <f ca="1">IF(Q58="","",IF(C58=0,ROUNDDOWN(O58*Q58,),ROUNDDOWN(#REF!*0.5,)))</f>
        <v/>
      </c>
      <c r="S58" s="24"/>
      <c r="T58" s="42" t="e">
        <f ca="1">IF(TYPE(VLOOKUP(A58,#REF!,$T$7,FALSE))&lt;&gt;16,VLOOKUP(A58,#REF!,$T$7,FALSE),"")+1</f>
        <v>#VALUE!</v>
      </c>
    </row>
    <row r="59" spans="1:20" s="7" customFormat="1" ht="25.15" hidden="1" customHeight="1">
      <c r="A59" s="47" t="str">
        <f ca="1">IF(A58="","",A58+1)</f>
        <v/>
      </c>
      <c r="B59" s="108"/>
      <c r="C59" s="117"/>
      <c r="D59" s="120"/>
      <c r="E59" s="120"/>
      <c r="F59" s="120"/>
      <c r="G59" s="120"/>
      <c r="H59" s="120"/>
      <c r="I59" s="120"/>
      <c r="J59" s="123"/>
      <c r="K59" s="111"/>
      <c r="L59" s="114"/>
      <c r="M59" s="114"/>
      <c r="N59" s="114"/>
      <c r="O59" s="77"/>
      <c r="P59" s="48" t="s">
        <v>6</v>
      </c>
      <c r="Q59" s="23" t="str">
        <f ca="1">IF(TYPE(VLOOKUP(A59,#REF!,$Q$7,FALSE))&lt;&gt;16,VLOOKUP(A59,#REF!,$Q$7,FALSE),"")</f>
        <v/>
      </c>
      <c r="R59" s="16" t="str">
        <f ca="1">IF(Q59="","",IF(C58=0,ROUNDDOWN(O58*Q59,),ROUNDDOWN(#REF!*0.5,)))</f>
        <v/>
      </c>
      <c r="S59" s="22"/>
      <c r="T59" s="42" t="e">
        <f ca="1">IF(TYPE(VLOOKUP(A59,#REF!,$T$7,FALSE))&lt;&gt;16,VLOOKUP(A59,#REF!,$T$7,FALSE),"")+1</f>
        <v>#VALUE!</v>
      </c>
    </row>
    <row r="60" spans="1:20" s="7" customFormat="1" ht="25.15" hidden="1" customHeight="1">
      <c r="A60" s="47" t="str">
        <f ca="1">IF(A59="","",A59+1)</f>
        <v/>
      </c>
      <c r="B60" s="109"/>
      <c r="C60" s="118"/>
      <c r="D60" s="121"/>
      <c r="E60" s="121"/>
      <c r="F60" s="121"/>
      <c r="G60" s="121"/>
      <c r="H60" s="121"/>
      <c r="I60" s="121"/>
      <c r="J60" s="124"/>
      <c r="K60" s="112"/>
      <c r="L60" s="115"/>
      <c r="M60" s="115"/>
      <c r="N60" s="115"/>
      <c r="O60" s="78"/>
      <c r="P60" s="49" t="s">
        <v>5</v>
      </c>
      <c r="Q60" s="12" t="str">
        <f ca="1">IF(TYPE(VLOOKUP(A60,#REF!,$Q$7,FALSE))&lt;&gt;16,VLOOKUP(A60,#REF!,$Q$7,FALSE),"")</f>
        <v/>
      </c>
      <c r="R60" s="12" t="str">
        <f ca="1">IF(Q60="","",IF(C58=0,ROUNDDOWN(O58*Q60,),ROUNDDOWN(#REF!*0.8,)))</f>
        <v/>
      </c>
      <c r="S60" s="21"/>
      <c r="T60" s="42" t="e">
        <f ca="1">IF(TYPE(VLOOKUP(A60,#REF!,$T$7,FALSE))&lt;&gt;16,VLOOKUP(A60,#REF!,$T$7,FALSE),"")+1</f>
        <v>#VALUE!</v>
      </c>
    </row>
    <row r="61" spans="1:20" s="7" customFormat="1" ht="25.15" hidden="1" customHeight="1">
      <c r="A61" s="47" t="str">
        <f ca="1">IF(TYPE(VLOOKUP($B$1,INDIRECT("'１－２'!$A"&amp;T60&amp;":$AT$400"),1,FALSE))&lt;&gt;16,VLOOKUP($B$1,INDIRECT("'１－２'!$A"&amp;T60&amp;":$AT$400"),2,FALSE),"")</f>
        <v/>
      </c>
      <c r="B61" s="100" t="str">
        <f ca="1">IF(TYPE(VLOOKUP(A61,#REF!,$B$7,FALSE))&lt;&gt;16,VLOOKUP(A61,#REF!,$B$7,FALSE),"")</f>
        <v/>
      </c>
      <c r="C61" s="116" t="str">
        <f ca="1">IF(TYPE(VLOOKUP(A61,#REF!,$C$7,FALSE))&lt;&gt;16,VLOOKUP(A61,#REF!,$C$7,FALSE),"")</f>
        <v/>
      </c>
      <c r="D61" s="119" t="str">
        <f ca="1">IF(TYPE(VLOOKUP(A61,#REF!,$D$7,FALSE))&lt;&gt;16,VLOOKUP(A61,#REF!,$D$7,FALSE),"")</f>
        <v/>
      </c>
      <c r="E61" s="119" t="str">
        <f ca="1">IF(TYPE(VLOOKUP(A61,#REF!,$E$7,FALSE))&lt;&gt;16,VLOOKUP(A61,#REF!,$E$7,FALSE),"")</f>
        <v/>
      </c>
      <c r="F61" s="119" t="str">
        <f ca="1">IF(TYPE(VLOOKUP(A61,#REF!,$F$7,FALSE))&lt;&gt;16,VLOOKUP(A61,#REF!,$F$7,FALSE),"")</f>
        <v/>
      </c>
      <c r="G61" s="119" t="str">
        <f ca="1">IF(TYPE(VLOOKUP(A61,#REF!,$G$7,FALSE))&lt;&gt;16,VLOOKUP(A61,#REF!,$G$7,FALSE),"")</f>
        <v/>
      </c>
      <c r="H61" s="119" t="str">
        <f ca="1">IF(TYPE(VLOOKUP(A61,#REF!,$H$7,FALSE))&lt;&gt;16,VLOOKUP(A61,#REF!,$H$7,FALSE),"")</f>
        <v/>
      </c>
      <c r="I61" s="119" t="str">
        <f ca="1">IF(TYPE(VLOOKUP(A61,#REF!,$I$7,FALSE))&lt;&gt;16,VLOOKUP(A61,#REF!,$I$7,FALSE),"")</f>
        <v/>
      </c>
      <c r="J61" s="122" t="str">
        <f ca="1">IF(TYPE(VLOOKUP(A61,#REF!,$J$7,FALSE))&lt;&gt;16,VLOOKUP(A61,#REF!,$J$7,FALSE),"")</f>
        <v/>
      </c>
      <c r="K61" s="110" t="str">
        <f ca="1">IF(TYPE(VLOOKUP(A61,#REF!,$K$7,FALSE))&lt;&gt;16,VLOOKUP(A61,#REF!,$K$7,FALSE),"")</f>
        <v/>
      </c>
      <c r="L61" s="113" t="str">
        <f ca="1">IF(TYPE(VLOOKUP(A61,#REF!,$L$7,FALSE))&lt;&gt;16,VLOOKUP(A61,#REF!,$L$7,FALSE),"")</f>
        <v/>
      </c>
      <c r="M61" s="113" t="str">
        <f ca="1">IF(TYPE(VLOOKUP(A61,#REF!,$M$7,FALSE))&lt;&gt;16,VLOOKUP(A61,#REF!,$M$7,FALSE),"")</f>
        <v/>
      </c>
      <c r="N61" s="113" t="str">
        <f ca="1">IF(TYPE(VLOOKUP(A61,#REF!,$N$7,FALSE))&lt;&gt;16,VLOOKUP(A61,#REF!,$N$7,FALSE),"")</f>
        <v/>
      </c>
      <c r="O61" s="76" t="str">
        <f ca="1">IF(D61="","",IF(C61="◆",0.5,IF(D61="A",0.5,IF(D61="B",0.5,0.6666667))))</f>
        <v/>
      </c>
      <c r="P61" s="26" t="s">
        <v>7</v>
      </c>
      <c r="Q61" s="25" t="str">
        <f ca="1">IF(TYPE(VLOOKUP(A61,#REF!,$Q$7,FALSE))&lt;&gt;16,VLOOKUP(A61,#REF!,$Q$7,FALSE),"")</f>
        <v/>
      </c>
      <c r="R61" s="19" t="str">
        <f ca="1">IF(Q61="","",IF(C61=0,ROUNDDOWN(O61*Q61,),ROUNDDOWN(#REF!*0.5,)))</f>
        <v/>
      </c>
      <c r="S61" s="24"/>
      <c r="T61" s="42" t="e">
        <f ca="1">IF(TYPE(VLOOKUP(A61,#REF!,$T$7,FALSE))&lt;&gt;16,VLOOKUP(A61,#REF!,$T$7,FALSE),"")+1</f>
        <v>#VALUE!</v>
      </c>
    </row>
    <row r="62" spans="1:20" s="7" customFormat="1" ht="25.15" hidden="1" customHeight="1">
      <c r="A62" s="47" t="str">
        <f ca="1">IF(A61="","",A61+1)</f>
        <v/>
      </c>
      <c r="B62" s="108"/>
      <c r="C62" s="117"/>
      <c r="D62" s="120"/>
      <c r="E62" s="120"/>
      <c r="F62" s="120"/>
      <c r="G62" s="120"/>
      <c r="H62" s="120"/>
      <c r="I62" s="120"/>
      <c r="J62" s="123"/>
      <c r="K62" s="111"/>
      <c r="L62" s="114"/>
      <c r="M62" s="114"/>
      <c r="N62" s="114"/>
      <c r="O62" s="77"/>
      <c r="P62" s="48" t="s">
        <v>6</v>
      </c>
      <c r="Q62" s="23" t="str">
        <f ca="1">IF(TYPE(VLOOKUP(A62,#REF!,$Q$7,FALSE))&lt;&gt;16,VLOOKUP(A62,#REF!,$Q$7,FALSE),"")</f>
        <v/>
      </c>
      <c r="R62" s="16" t="str">
        <f ca="1">IF(Q62="","",IF(C61=0,ROUNDDOWN(O61*Q62,),ROUNDDOWN(#REF!*0.5,)))</f>
        <v/>
      </c>
      <c r="S62" s="22"/>
      <c r="T62" s="42" t="e">
        <f ca="1">IF(TYPE(VLOOKUP(A62,#REF!,$T$7,FALSE))&lt;&gt;16,VLOOKUP(A62,#REF!,$T$7,FALSE),"")+1</f>
        <v>#VALUE!</v>
      </c>
    </row>
    <row r="63" spans="1:20" s="7" customFormat="1" ht="25.15" hidden="1" customHeight="1">
      <c r="A63" s="47" t="str">
        <f ca="1">IF(A62="","",A62+1)</f>
        <v/>
      </c>
      <c r="B63" s="109"/>
      <c r="C63" s="118"/>
      <c r="D63" s="121"/>
      <c r="E63" s="121"/>
      <c r="F63" s="121"/>
      <c r="G63" s="121"/>
      <c r="H63" s="121"/>
      <c r="I63" s="121"/>
      <c r="J63" s="124"/>
      <c r="K63" s="112"/>
      <c r="L63" s="115"/>
      <c r="M63" s="115"/>
      <c r="N63" s="115"/>
      <c r="O63" s="78"/>
      <c r="P63" s="49" t="s">
        <v>5</v>
      </c>
      <c r="Q63" s="12" t="str">
        <f ca="1">IF(TYPE(VLOOKUP(A63,#REF!,$Q$7,FALSE))&lt;&gt;16,VLOOKUP(A63,#REF!,$Q$7,FALSE),"")</f>
        <v/>
      </c>
      <c r="R63" s="12" t="str">
        <f ca="1">IF(Q63="","",IF(C61=0,ROUNDDOWN(O61*Q63,),ROUNDDOWN(#REF!*0.8,)))</f>
        <v/>
      </c>
      <c r="S63" s="21"/>
      <c r="T63" s="42" t="e">
        <f ca="1">IF(TYPE(VLOOKUP(A63,#REF!,$T$7,FALSE))&lt;&gt;16,VLOOKUP(A63,#REF!,$T$7,FALSE),"")+1</f>
        <v>#VALUE!</v>
      </c>
    </row>
    <row r="64" spans="1:20" s="7" customFormat="1" ht="25.15" hidden="1" customHeight="1">
      <c r="A64" s="47" t="str">
        <f ca="1">IF(TYPE(VLOOKUP($B$1,INDIRECT("'１－２'!$A"&amp;T63&amp;":$AT$400"),1,FALSE))&lt;&gt;16,VLOOKUP($B$1,INDIRECT("'１－２'!$A"&amp;T63&amp;":$AT$400"),2,FALSE),"")</f>
        <v/>
      </c>
      <c r="B64" s="100" t="str">
        <f ca="1">IF(TYPE(VLOOKUP(A64,#REF!,$B$7,FALSE))&lt;&gt;16,VLOOKUP(A64,#REF!,$B$7,FALSE),"")</f>
        <v/>
      </c>
      <c r="C64" s="116" t="str">
        <f ca="1">IF(TYPE(VLOOKUP(A64,#REF!,$C$7,FALSE))&lt;&gt;16,VLOOKUP(A64,#REF!,$C$7,FALSE),"")</f>
        <v/>
      </c>
      <c r="D64" s="119" t="str">
        <f ca="1">IF(TYPE(VLOOKUP(A64,#REF!,$D$7,FALSE))&lt;&gt;16,VLOOKUP(A64,#REF!,$D$7,FALSE),"")</f>
        <v/>
      </c>
      <c r="E64" s="119" t="str">
        <f ca="1">IF(TYPE(VLOOKUP(A64,#REF!,$E$7,FALSE))&lt;&gt;16,VLOOKUP(A64,#REF!,$E$7,FALSE),"")</f>
        <v/>
      </c>
      <c r="F64" s="119" t="str">
        <f ca="1">IF(TYPE(VLOOKUP(A64,#REF!,$F$7,FALSE))&lt;&gt;16,VLOOKUP(A64,#REF!,$F$7,FALSE),"")</f>
        <v/>
      </c>
      <c r="G64" s="119" t="str">
        <f ca="1">IF(TYPE(VLOOKUP(A64,#REF!,$G$7,FALSE))&lt;&gt;16,VLOOKUP(A64,#REF!,$G$7,FALSE),"")</f>
        <v/>
      </c>
      <c r="H64" s="119" t="str">
        <f ca="1">IF(TYPE(VLOOKUP(A64,#REF!,$H$7,FALSE))&lt;&gt;16,VLOOKUP(A64,#REF!,$H$7,FALSE),"")</f>
        <v/>
      </c>
      <c r="I64" s="119" t="str">
        <f ca="1">IF(TYPE(VLOOKUP(A64,#REF!,$I$7,FALSE))&lt;&gt;16,VLOOKUP(A64,#REF!,$I$7,FALSE),"")</f>
        <v/>
      </c>
      <c r="J64" s="122" t="str">
        <f ca="1">IF(TYPE(VLOOKUP(A64,#REF!,$J$7,FALSE))&lt;&gt;16,VLOOKUP(A64,#REF!,$J$7,FALSE),"")</f>
        <v/>
      </c>
      <c r="K64" s="110" t="str">
        <f ca="1">IF(TYPE(VLOOKUP(A64,#REF!,$K$7,FALSE))&lt;&gt;16,VLOOKUP(A64,#REF!,$K$7,FALSE),"")</f>
        <v/>
      </c>
      <c r="L64" s="113" t="str">
        <f ca="1">IF(TYPE(VLOOKUP(A64,#REF!,$L$7,FALSE))&lt;&gt;16,VLOOKUP(A64,#REF!,$L$7,FALSE),"")</f>
        <v/>
      </c>
      <c r="M64" s="113" t="str">
        <f ca="1">IF(TYPE(VLOOKUP(A64,#REF!,$M$7,FALSE))&lt;&gt;16,VLOOKUP(A64,#REF!,$M$7,FALSE),"")</f>
        <v/>
      </c>
      <c r="N64" s="113" t="str">
        <f ca="1">IF(TYPE(VLOOKUP(A64,#REF!,$N$7,FALSE))&lt;&gt;16,VLOOKUP(A64,#REF!,$N$7,FALSE),"")</f>
        <v/>
      </c>
      <c r="O64" s="76" t="str">
        <f ca="1">IF(D64="","",IF(C64="◆",0.5,IF(D64="A",0.5,IF(D64="B",0.5,0.6666667))))</f>
        <v/>
      </c>
      <c r="P64" s="26" t="s">
        <v>7</v>
      </c>
      <c r="Q64" s="25" t="str">
        <f ca="1">IF(TYPE(VLOOKUP(A64,#REF!,$Q$7,FALSE))&lt;&gt;16,VLOOKUP(A64,#REF!,$Q$7,FALSE),"")</f>
        <v/>
      </c>
      <c r="R64" s="19" t="str">
        <f ca="1">IF(Q64="","",IF(C64=0,ROUNDDOWN(O64*Q64,),ROUNDDOWN(#REF!*0.5,)))</f>
        <v/>
      </c>
      <c r="S64" s="24"/>
      <c r="T64" s="42" t="e">
        <f ca="1">IF(TYPE(VLOOKUP(A64,#REF!,$T$7,FALSE))&lt;&gt;16,VLOOKUP(A64,#REF!,$T$7,FALSE),"")+1</f>
        <v>#VALUE!</v>
      </c>
    </row>
    <row r="65" spans="1:20" s="7" customFormat="1" ht="25.15" hidden="1" customHeight="1">
      <c r="A65" s="47" t="str">
        <f ca="1">IF(A64="","",A64+1)</f>
        <v/>
      </c>
      <c r="B65" s="108"/>
      <c r="C65" s="117"/>
      <c r="D65" s="120"/>
      <c r="E65" s="120"/>
      <c r="F65" s="120"/>
      <c r="G65" s="120"/>
      <c r="H65" s="120"/>
      <c r="I65" s="120"/>
      <c r="J65" s="123"/>
      <c r="K65" s="111"/>
      <c r="L65" s="114"/>
      <c r="M65" s="114"/>
      <c r="N65" s="114"/>
      <c r="O65" s="77"/>
      <c r="P65" s="48" t="s">
        <v>6</v>
      </c>
      <c r="Q65" s="23" t="str">
        <f ca="1">IF(TYPE(VLOOKUP(A65,#REF!,$Q$7,FALSE))&lt;&gt;16,VLOOKUP(A65,#REF!,$Q$7,FALSE),"")</f>
        <v/>
      </c>
      <c r="R65" s="16" t="str">
        <f ca="1">IF(Q65="","",IF(C64=0,ROUNDDOWN(O64*Q65,),ROUNDDOWN(#REF!*0.5,)))</f>
        <v/>
      </c>
      <c r="S65" s="22"/>
      <c r="T65" s="42" t="e">
        <f ca="1">IF(TYPE(VLOOKUP(A65,#REF!,$T$7,FALSE))&lt;&gt;16,VLOOKUP(A65,#REF!,$T$7,FALSE),"")+1</f>
        <v>#VALUE!</v>
      </c>
    </row>
    <row r="66" spans="1:20" s="7" customFormat="1" ht="25.15" hidden="1" customHeight="1">
      <c r="A66" s="47" t="str">
        <f ca="1">IF(A65="","",A65+1)</f>
        <v/>
      </c>
      <c r="B66" s="109"/>
      <c r="C66" s="118"/>
      <c r="D66" s="121"/>
      <c r="E66" s="121"/>
      <c r="F66" s="121"/>
      <c r="G66" s="121"/>
      <c r="H66" s="121"/>
      <c r="I66" s="121"/>
      <c r="J66" s="124"/>
      <c r="K66" s="112"/>
      <c r="L66" s="115"/>
      <c r="M66" s="115"/>
      <c r="N66" s="115"/>
      <c r="O66" s="78"/>
      <c r="P66" s="49" t="s">
        <v>5</v>
      </c>
      <c r="Q66" s="12" t="str">
        <f ca="1">IF(TYPE(VLOOKUP(A66,#REF!,$Q$7,FALSE))&lt;&gt;16,VLOOKUP(A66,#REF!,$Q$7,FALSE),"")</f>
        <v/>
      </c>
      <c r="R66" s="12" t="str">
        <f ca="1">IF(Q66="","",IF(C64=0,ROUNDDOWN(O64*Q66,),ROUNDDOWN(#REF!*0.8,)))</f>
        <v/>
      </c>
      <c r="S66" s="21"/>
      <c r="T66" s="42" t="e">
        <f ca="1">IF(TYPE(VLOOKUP(A66,#REF!,$T$7,FALSE))&lt;&gt;16,VLOOKUP(A66,#REF!,$T$7,FALSE),"")+1</f>
        <v>#VALUE!</v>
      </c>
    </row>
    <row r="67" spans="1:20" s="7" customFormat="1" ht="25.15" hidden="1" customHeight="1">
      <c r="A67" s="47" t="str">
        <f ca="1">IF(TYPE(VLOOKUP($B$1,INDIRECT("'１－２'!$A"&amp;T66&amp;":$AT$400"),1,FALSE))&lt;&gt;16,VLOOKUP($B$1,INDIRECT("'１－２'!$A"&amp;T66&amp;":$AT$400"),2,FALSE),"")</f>
        <v/>
      </c>
      <c r="B67" s="100" t="str">
        <f ca="1">IF(TYPE(VLOOKUP(A67,#REF!,$B$7,FALSE))&lt;&gt;16,VLOOKUP(A67,#REF!,$B$7,FALSE),"")</f>
        <v/>
      </c>
      <c r="C67" s="116" t="str">
        <f ca="1">IF(TYPE(VLOOKUP(A67,#REF!,$C$7,FALSE))&lt;&gt;16,VLOOKUP(A67,#REF!,$C$7,FALSE),"")</f>
        <v/>
      </c>
      <c r="D67" s="119" t="str">
        <f ca="1">IF(TYPE(VLOOKUP(A67,#REF!,$D$7,FALSE))&lt;&gt;16,VLOOKUP(A67,#REF!,$D$7,FALSE),"")</f>
        <v/>
      </c>
      <c r="E67" s="119" t="str">
        <f ca="1">IF(TYPE(VLOOKUP(A67,#REF!,$E$7,FALSE))&lt;&gt;16,VLOOKUP(A67,#REF!,$E$7,FALSE),"")</f>
        <v/>
      </c>
      <c r="F67" s="119" t="str">
        <f ca="1">IF(TYPE(VLOOKUP(A67,#REF!,$F$7,FALSE))&lt;&gt;16,VLOOKUP(A67,#REF!,$F$7,FALSE),"")</f>
        <v/>
      </c>
      <c r="G67" s="119" t="str">
        <f ca="1">IF(TYPE(VLOOKUP(A67,#REF!,$G$7,FALSE))&lt;&gt;16,VLOOKUP(A67,#REF!,$G$7,FALSE),"")</f>
        <v/>
      </c>
      <c r="H67" s="119" t="str">
        <f ca="1">IF(TYPE(VLOOKUP(A67,#REF!,$H$7,FALSE))&lt;&gt;16,VLOOKUP(A67,#REF!,$H$7,FALSE),"")</f>
        <v/>
      </c>
      <c r="I67" s="119" t="str">
        <f ca="1">IF(TYPE(VLOOKUP(A67,#REF!,$I$7,FALSE))&lt;&gt;16,VLOOKUP(A67,#REF!,$I$7,FALSE),"")</f>
        <v/>
      </c>
      <c r="J67" s="122" t="str">
        <f ca="1">IF(TYPE(VLOOKUP(A67,#REF!,$J$7,FALSE))&lt;&gt;16,VLOOKUP(A67,#REF!,$J$7,FALSE),"")</f>
        <v/>
      </c>
      <c r="K67" s="110" t="str">
        <f ca="1">IF(TYPE(VLOOKUP(A67,#REF!,$K$7,FALSE))&lt;&gt;16,VLOOKUP(A67,#REF!,$K$7,FALSE),"")</f>
        <v/>
      </c>
      <c r="L67" s="113" t="str">
        <f ca="1">IF(TYPE(VLOOKUP(A67,#REF!,$L$7,FALSE))&lt;&gt;16,VLOOKUP(A67,#REF!,$L$7,FALSE),"")</f>
        <v/>
      </c>
      <c r="M67" s="113" t="str">
        <f ca="1">IF(TYPE(VLOOKUP(A67,#REF!,$M$7,FALSE))&lt;&gt;16,VLOOKUP(A67,#REF!,$M$7,FALSE),"")</f>
        <v/>
      </c>
      <c r="N67" s="113" t="str">
        <f ca="1">IF(TYPE(VLOOKUP(A67,#REF!,$N$7,FALSE))&lt;&gt;16,VLOOKUP(A67,#REF!,$N$7,FALSE),"")</f>
        <v/>
      </c>
      <c r="O67" s="76" t="str">
        <f ca="1">IF(D67="","",IF(C67="◆",0.5,IF(D67="A",0.5,IF(D67="B",0.5,0.6666667))))</f>
        <v/>
      </c>
      <c r="P67" s="26" t="s">
        <v>7</v>
      </c>
      <c r="Q67" s="25" t="str">
        <f ca="1">IF(TYPE(VLOOKUP(A67,#REF!,$Q$7,FALSE))&lt;&gt;16,VLOOKUP(A67,#REF!,$Q$7,FALSE),"")</f>
        <v/>
      </c>
      <c r="R67" s="19" t="str">
        <f ca="1">IF(Q67="","",IF(C67=0,ROUNDDOWN(O67*Q67,),ROUNDDOWN(#REF!*0.5,)))</f>
        <v/>
      </c>
      <c r="S67" s="24"/>
      <c r="T67" s="42" t="e">
        <f ca="1">IF(TYPE(VLOOKUP(A67,#REF!,$T$7,FALSE))&lt;&gt;16,VLOOKUP(A67,#REF!,$T$7,FALSE),"")+1</f>
        <v>#VALUE!</v>
      </c>
    </row>
    <row r="68" spans="1:20" s="7" customFormat="1" ht="25.15" hidden="1" customHeight="1">
      <c r="A68" s="47" t="str">
        <f ca="1">IF(A67="","",A67+1)</f>
        <v/>
      </c>
      <c r="B68" s="108"/>
      <c r="C68" s="117"/>
      <c r="D68" s="120"/>
      <c r="E68" s="120"/>
      <c r="F68" s="120"/>
      <c r="G68" s="120"/>
      <c r="H68" s="120"/>
      <c r="I68" s="120"/>
      <c r="J68" s="123"/>
      <c r="K68" s="111"/>
      <c r="L68" s="114"/>
      <c r="M68" s="114"/>
      <c r="N68" s="114"/>
      <c r="O68" s="77"/>
      <c r="P68" s="48" t="s">
        <v>6</v>
      </c>
      <c r="Q68" s="23" t="str">
        <f ca="1">IF(TYPE(VLOOKUP(A68,#REF!,$Q$7,FALSE))&lt;&gt;16,VLOOKUP(A68,#REF!,$Q$7,FALSE),"")</f>
        <v/>
      </c>
      <c r="R68" s="16" t="str">
        <f ca="1">IF(Q68="","",IF(C67=0,ROUNDDOWN(O67*Q68,),ROUNDDOWN(#REF!*0.5,)))</f>
        <v/>
      </c>
      <c r="S68" s="22"/>
      <c r="T68" s="42" t="e">
        <f ca="1">IF(TYPE(VLOOKUP(A68,#REF!,$T$7,FALSE))&lt;&gt;16,VLOOKUP(A68,#REF!,$T$7,FALSE),"")+1</f>
        <v>#VALUE!</v>
      </c>
    </row>
    <row r="69" spans="1:20" s="7" customFormat="1" ht="25.15" hidden="1" customHeight="1">
      <c r="A69" s="47" t="str">
        <f ca="1">IF(A68="","",A68+1)</f>
        <v/>
      </c>
      <c r="B69" s="109"/>
      <c r="C69" s="118"/>
      <c r="D69" s="121"/>
      <c r="E69" s="121"/>
      <c r="F69" s="121"/>
      <c r="G69" s="121"/>
      <c r="H69" s="121"/>
      <c r="I69" s="121"/>
      <c r="J69" s="124"/>
      <c r="K69" s="112"/>
      <c r="L69" s="115"/>
      <c r="M69" s="115"/>
      <c r="N69" s="115"/>
      <c r="O69" s="78"/>
      <c r="P69" s="49" t="s">
        <v>5</v>
      </c>
      <c r="Q69" s="12" t="str">
        <f ca="1">IF(TYPE(VLOOKUP(A69,#REF!,$Q$7,FALSE))&lt;&gt;16,VLOOKUP(A69,#REF!,$Q$7,FALSE),"")</f>
        <v/>
      </c>
      <c r="R69" s="12" t="str">
        <f ca="1">IF(Q69="","",IF(C67=0,ROUNDDOWN(O67*Q69,),ROUNDDOWN(#REF!*0.8,)))</f>
        <v/>
      </c>
      <c r="S69" s="21"/>
      <c r="T69" s="42" t="e">
        <f ca="1">IF(TYPE(VLOOKUP(A69,#REF!,$T$7,FALSE))&lt;&gt;16,VLOOKUP(A69,#REF!,$T$7,FALSE),"")+1</f>
        <v>#VALUE!</v>
      </c>
    </row>
    <row r="70" spans="1:20" s="7" customFormat="1" ht="25.15" hidden="1" customHeight="1">
      <c r="A70" s="47" t="str">
        <f ca="1">IF(TYPE(VLOOKUP($B$1,INDIRECT("'１－２'!$A"&amp;T69&amp;":$AT$400"),1,FALSE))&lt;&gt;16,VLOOKUP($B$1,INDIRECT("'１－２'!$A"&amp;T69&amp;":$AT$400"),2,FALSE),"")</f>
        <v/>
      </c>
      <c r="B70" s="100" t="str">
        <f ca="1">IF(TYPE(VLOOKUP(A70,#REF!,$B$7,FALSE))&lt;&gt;16,VLOOKUP(A70,#REF!,$B$7,FALSE),"")</f>
        <v/>
      </c>
      <c r="C70" s="116" t="str">
        <f ca="1">IF(TYPE(VLOOKUP(A70,#REF!,$C$7,FALSE))&lt;&gt;16,VLOOKUP(A70,#REF!,$C$7,FALSE),"")</f>
        <v/>
      </c>
      <c r="D70" s="119" t="str">
        <f ca="1">IF(TYPE(VLOOKUP(A70,#REF!,$D$7,FALSE))&lt;&gt;16,VLOOKUP(A70,#REF!,$D$7,FALSE),"")</f>
        <v/>
      </c>
      <c r="E70" s="119" t="str">
        <f ca="1">IF(TYPE(VLOOKUP(A70,#REF!,$E$7,FALSE))&lt;&gt;16,VLOOKUP(A70,#REF!,$E$7,FALSE),"")</f>
        <v/>
      </c>
      <c r="F70" s="119" t="str">
        <f ca="1">IF(TYPE(VLOOKUP(A70,#REF!,$F$7,FALSE))&lt;&gt;16,VLOOKUP(A70,#REF!,$F$7,FALSE),"")</f>
        <v/>
      </c>
      <c r="G70" s="119" t="str">
        <f ca="1">IF(TYPE(VLOOKUP(A70,#REF!,$G$7,FALSE))&lt;&gt;16,VLOOKUP(A70,#REF!,$G$7,FALSE),"")</f>
        <v/>
      </c>
      <c r="H70" s="119" t="str">
        <f ca="1">IF(TYPE(VLOOKUP(A70,#REF!,$H$7,FALSE))&lt;&gt;16,VLOOKUP(A70,#REF!,$H$7,FALSE),"")</f>
        <v/>
      </c>
      <c r="I70" s="119" t="str">
        <f ca="1">IF(TYPE(VLOOKUP(A70,#REF!,$I$7,FALSE))&lt;&gt;16,VLOOKUP(A70,#REF!,$I$7,FALSE),"")</f>
        <v/>
      </c>
      <c r="J70" s="122" t="str">
        <f ca="1">IF(TYPE(VLOOKUP(A70,#REF!,$J$7,FALSE))&lt;&gt;16,VLOOKUP(A70,#REF!,$J$7,FALSE),"")</f>
        <v/>
      </c>
      <c r="K70" s="110" t="str">
        <f ca="1">IF(TYPE(VLOOKUP(A70,#REF!,$K$7,FALSE))&lt;&gt;16,VLOOKUP(A70,#REF!,$K$7,FALSE),"")</f>
        <v/>
      </c>
      <c r="L70" s="113" t="str">
        <f ca="1">IF(TYPE(VLOOKUP(A70,#REF!,$L$7,FALSE))&lt;&gt;16,VLOOKUP(A70,#REF!,$L$7,FALSE),"")</f>
        <v/>
      </c>
      <c r="M70" s="113" t="str">
        <f ca="1">IF(TYPE(VLOOKUP(A70,#REF!,$M$7,FALSE))&lt;&gt;16,VLOOKUP(A70,#REF!,$M$7,FALSE),"")</f>
        <v/>
      </c>
      <c r="N70" s="113" t="str">
        <f ca="1">IF(TYPE(VLOOKUP(A70,#REF!,$N$7,FALSE))&lt;&gt;16,VLOOKUP(A70,#REF!,$N$7,FALSE),"")</f>
        <v/>
      </c>
      <c r="O70" s="76" t="str">
        <f ca="1">IF(D70="","",IF(C70="◆",0.5,IF(D70="A",0.5,IF(D70="B",0.5,0.6666667))))</f>
        <v/>
      </c>
      <c r="P70" s="26" t="s">
        <v>7</v>
      </c>
      <c r="Q70" s="25" t="str">
        <f ca="1">IF(TYPE(VLOOKUP(A70,#REF!,$Q$7,FALSE))&lt;&gt;16,VLOOKUP(A70,#REF!,$Q$7,FALSE),"")</f>
        <v/>
      </c>
      <c r="R70" s="19" t="str">
        <f ca="1">IF(Q70="","",IF(C70=0,ROUNDDOWN(O70*Q70,),ROUNDDOWN(#REF!*0.5,)))</f>
        <v/>
      </c>
      <c r="S70" s="24"/>
      <c r="T70" s="42" t="e">
        <f ca="1">IF(TYPE(VLOOKUP(A70,#REF!,$T$7,FALSE))&lt;&gt;16,VLOOKUP(A70,#REF!,$T$7,FALSE),"")+1</f>
        <v>#VALUE!</v>
      </c>
    </row>
    <row r="71" spans="1:20" s="7" customFormat="1" ht="25.15" hidden="1" customHeight="1">
      <c r="A71" s="47" t="str">
        <f ca="1">IF(A70="","",A70+1)</f>
        <v/>
      </c>
      <c r="B71" s="108"/>
      <c r="C71" s="117"/>
      <c r="D71" s="120"/>
      <c r="E71" s="120"/>
      <c r="F71" s="120"/>
      <c r="G71" s="120"/>
      <c r="H71" s="120"/>
      <c r="I71" s="120"/>
      <c r="J71" s="123"/>
      <c r="K71" s="111"/>
      <c r="L71" s="114"/>
      <c r="M71" s="114"/>
      <c r="N71" s="114"/>
      <c r="O71" s="77"/>
      <c r="P71" s="48" t="s">
        <v>6</v>
      </c>
      <c r="Q71" s="23" t="str">
        <f ca="1">IF(TYPE(VLOOKUP(A71,#REF!,$Q$7,FALSE))&lt;&gt;16,VLOOKUP(A71,#REF!,$Q$7,FALSE),"")</f>
        <v/>
      </c>
      <c r="R71" s="16" t="str">
        <f ca="1">IF(Q71="","",IF(C70=0,ROUNDDOWN(O70*Q71,),ROUNDDOWN(#REF!*0.5,)))</f>
        <v/>
      </c>
      <c r="S71" s="22"/>
      <c r="T71" s="42" t="e">
        <f ca="1">IF(TYPE(VLOOKUP(A71,#REF!,$T$7,FALSE))&lt;&gt;16,VLOOKUP(A71,#REF!,$T$7,FALSE),"")+1</f>
        <v>#VALUE!</v>
      </c>
    </row>
    <row r="72" spans="1:20" s="7" customFormat="1" ht="25.15" hidden="1" customHeight="1">
      <c r="A72" s="47" t="str">
        <f ca="1">IF(A71="","",A71+1)</f>
        <v/>
      </c>
      <c r="B72" s="109"/>
      <c r="C72" s="118"/>
      <c r="D72" s="121"/>
      <c r="E72" s="121"/>
      <c r="F72" s="121"/>
      <c r="G72" s="121"/>
      <c r="H72" s="121"/>
      <c r="I72" s="121"/>
      <c r="J72" s="124"/>
      <c r="K72" s="112"/>
      <c r="L72" s="115"/>
      <c r="M72" s="115"/>
      <c r="N72" s="115"/>
      <c r="O72" s="78"/>
      <c r="P72" s="49" t="s">
        <v>5</v>
      </c>
      <c r="Q72" s="12" t="str">
        <f ca="1">IF(TYPE(VLOOKUP(A72,#REF!,$Q$7,FALSE))&lt;&gt;16,VLOOKUP(A72,#REF!,$Q$7,FALSE),"")</f>
        <v/>
      </c>
      <c r="R72" s="12" t="str">
        <f ca="1">IF(Q72="","",IF(C70=0,ROUNDDOWN(O70*Q72,),ROUNDDOWN(#REF!*0.8,)))</f>
        <v/>
      </c>
      <c r="S72" s="21"/>
      <c r="T72" s="42" t="e">
        <f ca="1">IF(TYPE(VLOOKUP(A72,#REF!,$T$7,FALSE))&lt;&gt;16,VLOOKUP(A72,#REF!,$T$7,FALSE),"")+1</f>
        <v>#VALUE!</v>
      </c>
    </row>
    <row r="73" spans="1:20" s="7" customFormat="1" ht="25.15" hidden="1" customHeight="1">
      <c r="A73" s="47" t="str">
        <f ca="1">IF(TYPE(VLOOKUP($B$1,INDIRECT("'１－２'!$A"&amp;T72&amp;":$AT$400"),1,FALSE))&lt;&gt;16,VLOOKUP($B$1,INDIRECT("'１－２'!$A"&amp;T72&amp;":$AT$400"),2,FALSE),"")</f>
        <v/>
      </c>
      <c r="B73" s="100" t="str">
        <f ca="1">IF(TYPE(VLOOKUP(A73,#REF!,$B$7,FALSE))&lt;&gt;16,VLOOKUP(A73,#REF!,$B$7,FALSE),"")</f>
        <v/>
      </c>
      <c r="C73" s="116" t="str">
        <f ca="1">IF(TYPE(VLOOKUP(A73,#REF!,$C$7,FALSE))&lt;&gt;16,VLOOKUP(A73,#REF!,$C$7,FALSE),"")</f>
        <v/>
      </c>
      <c r="D73" s="119" t="str">
        <f ca="1">IF(TYPE(VLOOKUP(A73,#REF!,$D$7,FALSE))&lt;&gt;16,VLOOKUP(A73,#REF!,$D$7,FALSE),"")</f>
        <v/>
      </c>
      <c r="E73" s="119" t="str">
        <f ca="1">IF(TYPE(VLOOKUP(A73,#REF!,$E$7,FALSE))&lt;&gt;16,VLOOKUP(A73,#REF!,$E$7,FALSE),"")</f>
        <v/>
      </c>
      <c r="F73" s="119" t="str">
        <f ca="1">IF(TYPE(VLOOKUP(A73,#REF!,$F$7,FALSE))&lt;&gt;16,VLOOKUP(A73,#REF!,$F$7,FALSE),"")</f>
        <v/>
      </c>
      <c r="G73" s="119" t="str">
        <f ca="1">IF(TYPE(VLOOKUP(A73,#REF!,$G$7,FALSE))&lt;&gt;16,VLOOKUP(A73,#REF!,$G$7,FALSE),"")</f>
        <v/>
      </c>
      <c r="H73" s="119" t="str">
        <f ca="1">IF(TYPE(VLOOKUP(A73,#REF!,$H$7,FALSE))&lt;&gt;16,VLOOKUP(A73,#REF!,$H$7,FALSE),"")</f>
        <v/>
      </c>
      <c r="I73" s="119" t="str">
        <f ca="1">IF(TYPE(VLOOKUP(A73,#REF!,$I$7,FALSE))&lt;&gt;16,VLOOKUP(A73,#REF!,$I$7,FALSE),"")</f>
        <v/>
      </c>
      <c r="J73" s="122" t="str">
        <f ca="1">IF(TYPE(VLOOKUP(A73,#REF!,$J$7,FALSE))&lt;&gt;16,VLOOKUP(A73,#REF!,$J$7,FALSE),"")</f>
        <v/>
      </c>
      <c r="K73" s="110" t="str">
        <f ca="1">IF(TYPE(VLOOKUP(A73,#REF!,$K$7,FALSE))&lt;&gt;16,VLOOKUP(A73,#REF!,$K$7,FALSE),"")</f>
        <v/>
      </c>
      <c r="L73" s="113" t="str">
        <f ca="1">IF(TYPE(VLOOKUP(A73,#REF!,$L$7,FALSE))&lt;&gt;16,VLOOKUP(A73,#REF!,$L$7,FALSE),"")</f>
        <v/>
      </c>
      <c r="M73" s="113" t="str">
        <f ca="1">IF(TYPE(VLOOKUP(A73,#REF!,$M$7,FALSE))&lt;&gt;16,VLOOKUP(A73,#REF!,$M$7,FALSE),"")</f>
        <v/>
      </c>
      <c r="N73" s="113" t="str">
        <f ca="1">IF(TYPE(VLOOKUP(A73,#REF!,$N$7,FALSE))&lt;&gt;16,VLOOKUP(A73,#REF!,$N$7,FALSE),"")</f>
        <v/>
      </c>
      <c r="O73" s="76" t="str">
        <f ca="1">IF(D73="","",IF(C73="◆",0.5,IF(D73="A",0.5,IF(D73="B",0.5,0.6666667))))</f>
        <v/>
      </c>
      <c r="P73" s="26" t="s">
        <v>7</v>
      </c>
      <c r="Q73" s="25" t="str">
        <f ca="1">IF(TYPE(VLOOKUP(A73,#REF!,$Q$7,FALSE))&lt;&gt;16,VLOOKUP(A73,#REF!,$Q$7,FALSE),"")</f>
        <v/>
      </c>
      <c r="R73" s="19" t="str">
        <f ca="1">IF(Q73="","",IF(C73=0,ROUNDDOWN(O73*Q73,),ROUNDDOWN(#REF!*0.5,)))</f>
        <v/>
      </c>
      <c r="S73" s="24"/>
      <c r="T73" s="42" t="e">
        <f ca="1">IF(TYPE(VLOOKUP(A73,#REF!,$T$7,FALSE))&lt;&gt;16,VLOOKUP(A73,#REF!,$T$7,FALSE),"")+1</f>
        <v>#VALUE!</v>
      </c>
    </row>
    <row r="74" spans="1:20" s="7" customFormat="1" ht="25.15" hidden="1" customHeight="1">
      <c r="A74" s="47" t="str">
        <f ca="1">IF(A73="","",A73+1)</f>
        <v/>
      </c>
      <c r="B74" s="108"/>
      <c r="C74" s="117"/>
      <c r="D74" s="120"/>
      <c r="E74" s="120"/>
      <c r="F74" s="120"/>
      <c r="G74" s="120"/>
      <c r="H74" s="120"/>
      <c r="I74" s="120"/>
      <c r="J74" s="123"/>
      <c r="K74" s="111"/>
      <c r="L74" s="114"/>
      <c r="M74" s="114"/>
      <c r="N74" s="114"/>
      <c r="O74" s="77"/>
      <c r="P74" s="48" t="s">
        <v>6</v>
      </c>
      <c r="Q74" s="23" t="str">
        <f ca="1">IF(TYPE(VLOOKUP(A74,#REF!,$Q$7,FALSE))&lt;&gt;16,VLOOKUP(A74,#REF!,$Q$7,FALSE),"")</f>
        <v/>
      </c>
      <c r="R74" s="16" t="str">
        <f ca="1">IF(Q74="","",IF(C73=0,ROUNDDOWN(O73*Q74,),ROUNDDOWN(#REF!*0.5,)))</f>
        <v/>
      </c>
      <c r="S74" s="22"/>
      <c r="T74" s="42" t="e">
        <f ca="1">IF(TYPE(VLOOKUP(A74,#REF!,$T$7,FALSE))&lt;&gt;16,VLOOKUP(A74,#REF!,$T$7,FALSE),"")+1</f>
        <v>#VALUE!</v>
      </c>
    </row>
    <row r="75" spans="1:20" s="7" customFormat="1" ht="25.15" hidden="1" customHeight="1">
      <c r="A75" s="47" t="str">
        <f ca="1">IF(A74="","",A74+1)</f>
        <v/>
      </c>
      <c r="B75" s="109"/>
      <c r="C75" s="118"/>
      <c r="D75" s="121"/>
      <c r="E75" s="121"/>
      <c r="F75" s="121"/>
      <c r="G75" s="121"/>
      <c r="H75" s="121"/>
      <c r="I75" s="121"/>
      <c r="J75" s="124"/>
      <c r="K75" s="112"/>
      <c r="L75" s="115"/>
      <c r="M75" s="115"/>
      <c r="N75" s="115"/>
      <c r="O75" s="78"/>
      <c r="P75" s="49" t="s">
        <v>5</v>
      </c>
      <c r="Q75" s="12" t="str">
        <f ca="1">IF(TYPE(VLOOKUP(A75,#REF!,$Q$7,FALSE))&lt;&gt;16,VLOOKUP(A75,#REF!,$Q$7,FALSE),"")</f>
        <v/>
      </c>
      <c r="R75" s="12" t="str">
        <f ca="1">IF(Q75="","",IF(C73=0,ROUNDDOWN(O73*Q75,),ROUNDDOWN(#REF!*0.8,)))</f>
        <v/>
      </c>
      <c r="S75" s="21"/>
      <c r="T75" s="42" t="e">
        <f ca="1">IF(TYPE(VLOOKUP(A75,#REF!,$T$7,FALSE))&lt;&gt;16,VLOOKUP(A75,#REF!,$T$7,FALSE),"")+1</f>
        <v>#VALUE!</v>
      </c>
    </row>
    <row r="76" spans="1:20" s="7" customFormat="1" ht="25.15" hidden="1" customHeight="1">
      <c r="A76" s="47" t="str">
        <f ca="1">IF(TYPE(VLOOKUP($B$1,INDIRECT("'１－２'!$A"&amp;T75&amp;":$AT$400"),1,FALSE))&lt;&gt;16,VLOOKUP($B$1,INDIRECT("'１－２'!$A"&amp;T75&amp;":$AT$400"),2,FALSE),"")</f>
        <v/>
      </c>
      <c r="B76" s="100" t="str">
        <f ca="1">IF(TYPE(VLOOKUP(A76,#REF!,$B$7,FALSE))&lt;&gt;16,VLOOKUP(A76,#REF!,$B$7,FALSE),"")</f>
        <v/>
      </c>
      <c r="C76" s="116" t="str">
        <f ca="1">IF(TYPE(VLOOKUP(A76,#REF!,$C$7,FALSE))&lt;&gt;16,VLOOKUP(A76,#REF!,$C$7,FALSE),"")</f>
        <v/>
      </c>
      <c r="D76" s="119" t="str">
        <f ca="1">IF(TYPE(VLOOKUP(A76,#REF!,$D$7,FALSE))&lt;&gt;16,VLOOKUP(A76,#REF!,$D$7,FALSE),"")</f>
        <v/>
      </c>
      <c r="E76" s="119" t="str">
        <f ca="1">IF(TYPE(VLOOKUP(A76,#REF!,$E$7,FALSE))&lt;&gt;16,VLOOKUP(A76,#REF!,$E$7,FALSE),"")</f>
        <v/>
      </c>
      <c r="F76" s="119" t="str">
        <f ca="1">IF(TYPE(VLOOKUP(A76,#REF!,$F$7,FALSE))&lt;&gt;16,VLOOKUP(A76,#REF!,$F$7,FALSE),"")</f>
        <v/>
      </c>
      <c r="G76" s="119" t="str">
        <f ca="1">IF(TYPE(VLOOKUP(A76,#REF!,$G$7,FALSE))&lt;&gt;16,VLOOKUP(A76,#REF!,$G$7,FALSE),"")</f>
        <v/>
      </c>
      <c r="H76" s="119" t="str">
        <f ca="1">IF(TYPE(VLOOKUP(A76,#REF!,$H$7,FALSE))&lt;&gt;16,VLOOKUP(A76,#REF!,$H$7,FALSE),"")</f>
        <v/>
      </c>
      <c r="I76" s="119" t="str">
        <f ca="1">IF(TYPE(VLOOKUP(A76,#REF!,$I$7,FALSE))&lt;&gt;16,VLOOKUP(A76,#REF!,$I$7,FALSE),"")</f>
        <v/>
      </c>
      <c r="J76" s="122" t="str">
        <f ca="1">IF(TYPE(VLOOKUP(A76,#REF!,$J$7,FALSE))&lt;&gt;16,VLOOKUP(A76,#REF!,$J$7,FALSE),"")</f>
        <v/>
      </c>
      <c r="K76" s="110" t="str">
        <f ca="1">IF(TYPE(VLOOKUP(A76,#REF!,$K$7,FALSE))&lt;&gt;16,VLOOKUP(A76,#REF!,$K$7,FALSE),"")</f>
        <v/>
      </c>
      <c r="L76" s="113" t="str">
        <f ca="1">IF(TYPE(VLOOKUP(A76,#REF!,$L$7,FALSE))&lt;&gt;16,VLOOKUP(A76,#REF!,$L$7,FALSE),"")</f>
        <v/>
      </c>
      <c r="M76" s="113" t="str">
        <f ca="1">IF(TYPE(VLOOKUP(A76,#REF!,$M$7,FALSE))&lt;&gt;16,VLOOKUP(A76,#REF!,$M$7,FALSE),"")</f>
        <v/>
      </c>
      <c r="N76" s="113" t="str">
        <f ca="1">IF(TYPE(VLOOKUP(A76,#REF!,$N$7,FALSE))&lt;&gt;16,VLOOKUP(A76,#REF!,$N$7,FALSE),"")</f>
        <v/>
      </c>
      <c r="O76" s="76" t="str">
        <f ca="1">IF(D76="","",IF(C76="◆",0.5,IF(D76="A",0.5,IF(D76="B",0.5,0.6666667))))</f>
        <v/>
      </c>
      <c r="P76" s="26" t="s">
        <v>7</v>
      </c>
      <c r="Q76" s="25" t="str">
        <f ca="1">IF(TYPE(VLOOKUP(A76,#REF!,$Q$7,FALSE))&lt;&gt;16,VLOOKUP(A76,#REF!,$Q$7,FALSE),"")</f>
        <v/>
      </c>
      <c r="R76" s="19" t="str">
        <f ca="1">IF(Q76="","",IF(C76=0,ROUNDDOWN(O76*Q76,),ROUNDDOWN(#REF!*0.5,)))</f>
        <v/>
      </c>
      <c r="S76" s="24"/>
      <c r="T76" s="42" t="e">
        <f ca="1">IF(TYPE(VLOOKUP(A76,#REF!,$T$7,FALSE))&lt;&gt;16,VLOOKUP(A76,#REF!,$T$7,FALSE),"")+1</f>
        <v>#VALUE!</v>
      </c>
    </row>
    <row r="77" spans="1:20" s="7" customFormat="1" ht="25.15" hidden="1" customHeight="1">
      <c r="A77" s="47" t="str">
        <f ca="1">IF(A76="","",A76+1)</f>
        <v/>
      </c>
      <c r="B77" s="108"/>
      <c r="C77" s="117"/>
      <c r="D77" s="120"/>
      <c r="E77" s="120"/>
      <c r="F77" s="120"/>
      <c r="G77" s="120"/>
      <c r="H77" s="120"/>
      <c r="I77" s="120"/>
      <c r="J77" s="123"/>
      <c r="K77" s="111"/>
      <c r="L77" s="114"/>
      <c r="M77" s="114"/>
      <c r="N77" s="114"/>
      <c r="O77" s="77"/>
      <c r="P77" s="48" t="s">
        <v>6</v>
      </c>
      <c r="Q77" s="23" t="str">
        <f ca="1">IF(TYPE(VLOOKUP(A77,#REF!,$Q$7,FALSE))&lt;&gt;16,VLOOKUP(A77,#REF!,$Q$7,FALSE),"")</f>
        <v/>
      </c>
      <c r="R77" s="16" t="str">
        <f ca="1">IF(Q77="","",IF(C76=0,ROUNDDOWN(O76*Q77,),ROUNDDOWN(#REF!*0.5,)))</f>
        <v/>
      </c>
      <c r="S77" s="22"/>
      <c r="T77" s="42" t="e">
        <f ca="1">IF(TYPE(VLOOKUP(A77,#REF!,$T$7,FALSE))&lt;&gt;16,VLOOKUP(A77,#REF!,$T$7,FALSE),"")+1</f>
        <v>#VALUE!</v>
      </c>
    </row>
    <row r="78" spans="1:20" s="7" customFormat="1" ht="25.15" hidden="1" customHeight="1">
      <c r="A78" s="47" t="str">
        <f ca="1">IF(A77="","",A77+1)</f>
        <v/>
      </c>
      <c r="B78" s="109"/>
      <c r="C78" s="118"/>
      <c r="D78" s="121"/>
      <c r="E78" s="121"/>
      <c r="F78" s="121"/>
      <c r="G78" s="121"/>
      <c r="H78" s="121"/>
      <c r="I78" s="121"/>
      <c r="J78" s="124"/>
      <c r="K78" s="112"/>
      <c r="L78" s="115"/>
      <c r="M78" s="115"/>
      <c r="N78" s="115"/>
      <c r="O78" s="78"/>
      <c r="P78" s="49" t="s">
        <v>5</v>
      </c>
      <c r="Q78" s="12" t="str">
        <f ca="1">IF(TYPE(VLOOKUP(A78,#REF!,$Q$7,FALSE))&lt;&gt;16,VLOOKUP(A78,#REF!,$Q$7,FALSE),"")</f>
        <v/>
      </c>
      <c r="R78" s="12" t="str">
        <f ca="1">IF(Q78="","",IF(C76=0,ROUNDDOWN(O76*Q78,),ROUNDDOWN(#REF!*0.8,)))</f>
        <v/>
      </c>
      <c r="S78" s="21"/>
      <c r="T78" s="42" t="e">
        <f ca="1">IF(TYPE(VLOOKUP(A78,#REF!,$T$7,FALSE))&lt;&gt;16,VLOOKUP(A78,#REF!,$T$7,FALSE),"")+1</f>
        <v>#VALUE!</v>
      </c>
    </row>
    <row r="79" spans="1:20" s="7" customFormat="1" ht="25.15" hidden="1" customHeight="1">
      <c r="A79" s="47" t="str">
        <f ca="1">IF(TYPE(VLOOKUP($B$1,INDIRECT("'１－２'!$A"&amp;T78&amp;":$AT$400"),1,FALSE))&lt;&gt;16,VLOOKUP($B$1,INDIRECT("'１－２'!$A"&amp;T78&amp;":$AT$400"),2,FALSE),"")</f>
        <v/>
      </c>
      <c r="B79" s="100" t="str">
        <f ca="1">IF(TYPE(VLOOKUP(A79,#REF!,$B$7,FALSE))&lt;&gt;16,VLOOKUP(A79,#REF!,$B$7,FALSE),"")</f>
        <v/>
      </c>
      <c r="C79" s="116" t="str">
        <f ca="1">IF(TYPE(VLOOKUP(A79,#REF!,$C$7,FALSE))&lt;&gt;16,VLOOKUP(A79,#REF!,$C$7,FALSE),"")</f>
        <v/>
      </c>
      <c r="D79" s="119" t="str">
        <f ca="1">IF(TYPE(VLOOKUP(A79,#REF!,$D$7,FALSE))&lt;&gt;16,VLOOKUP(A79,#REF!,$D$7,FALSE),"")</f>
        <v/>
      </c>
      <c r="E79" s="119" t="str">
        <f ca="1">IF(TYPE(VLOOKUP(A79,#REF!,$E$7,FALSE))&lt;&gt;16,VLOOKUP(A79,#REF!,$E$7,FALSE),"")</f>
        <v/>
      </c>
      <c r="F79" s="119" t="str">
        <f ca="1">IF(TYPE(VLOOKUP(A79,#REF!,$F$7,FALSE))&lt;&gt;16,VLOOKUP(A79,#REF!,$F$7,FALSE),"")</f>
        <v/>
      </c>
      <c r="G79" s="119" t="str">
        <f ca="1">IF(TYPE(VLOOKUP(A79,#REF!,$G$7,FALSE))&lt;&gt;16,VLOOKUP(A79,#REF!,$G$7,FALSE),"")</f>
        <v/>
      </c>
      <c r="H79" s="119" t="str">
        <f ca="1">IF(TYPE(VLOOKUP(A79,#REF!,$H$7,FALSE))&lt;&gt;16,VLOOKUP(A79,#REF!,$H$7,FALSE),"")</f>
        <v/>
      </c>
      <c r="I79" s="119" t="str">
        <f ca="1">IF(TYPE(VLOOKUP(A79,#REF!,$I$7,FALSE))&lt;&gt;16,VLOOKUP(A79,#REF!,$I$7,FALSE),"")</f>
        <v/>
      </c>
      <c r="J79" s="122" t="str">
        <f ca="1">IF(TYPE(VLOOKUP(A79,#REF!,$J$7,FALSE))&lt;&gt;16,VLOOKUP(A79,#REF!,$J$7,FALSE),"")</f>
        <v/>
      </c>
      <c r="K79" s="110" t="str">
        <f ca="1">IF(TYPE(VLOOKUP(A79,#REF!,$K$7,FALSE))&lt;&gt;16,VLOOKUP(A79,#REF!,$K$7,FALSE),"")</f>
        <v/>
      </c>
      <c r="L79" s="113" t="str">
        <f ca="1">IF(TYPE(VLOOKUP(A79,#REF!,$L$7,FALSE))&lt;&gt;16,VLOOKUP(A79,#REF!,$L$7,FALSE),"")</f>
        <v/>
      </c>
      <c r="M79" s="113" t="str">
        <f ca="1">IF(TYPE(VLOOKUP(A79,#REF!,$M$7,FALSE))&lt;&gt;16,VLOOKUP(A79,#REF!,$M$7,FALSE),"")</f>
        <v/>
      </c>
      <c r="N79" s="113" t="str">
        <f ca="1">IF(TYPE(VLOOKUP(A79,#REF!,$N$7,FALSE))&lt;&gt;16,VLOOKUP(A79,#REF!,$N$7,FALSE),"")</f>
        <v/>
      </c>
      <c r="O79" s="76" t="str">
        <f ca="1">IF(D79="","",IF(C79="◆",0.5,IF(D79="A",0.5,IF(D79="B",0.5,0.6666667))))</f>
        <v/>
      </c>
      <c r="P79" s="26" t="s">
        <v>7</v>
      </c>
      <c r="Q79" s="25" t="str">
        <f ca="1">IF(TYPE(VLOOKUP(A79,#REF!,$Q$7,FALSE))&lt;&gt;16,VLOOKUP(A79,#REF!,$Q$7,FALSE),"")</f>
        <v/>
      </c>
      <c r="R79" s="19" t="str">
        <f ca="1">IF(Q79="","",IF(C79=0,ROUNDDOWN(O79*Q79,),ROUNDDOWN(#REF!*0.5,)))</f>
        <v/>
      </c>
      <c r="S79" s="24"/>
      <c r="T79" s="42" t="e">
        <f ca="1">IF(TYPE(VLOOKUP(A79,#REF!,$T$7,FALSE))&lt;&gt;16,VLOOKUP(A79,#REF!,$T$7,FALSE),"")+1</f>
        <v>#VALUE!</v>
      </c>
    </row>
    <row r="80" spans="1:20" s="7" customFormat="1" ht="25.15" hidden="1" customHeight="1">
      <c r="A80" s="47" t="str">
        <f ca="1">IF(A79="","",A79+1)</f>
        <v/>
      </c>
      <c r="B80" s="108"/>
      <c r="C80" s="117"/>
      <c r="D80" s="120"/>
      <c r="E80" s="120"/>
      <c r="F80" s="120"/>
      <c r="G80" s="120"/>
      <c r="H80" s="120"/>
      <c r="I80" s="120"/>
      <c r="J80" s="123"/>
      <c r="K80" s="111"/>
      <c r="L80" s="114"/>
      <c r="M80" s="114"/>
      <c r="N80" s="114"/>
      <c r="O80" s="77"/>
      <c r="P80" s="48" t="s">
        <v>6</v>
      </c>
      <c r="Q80" s="23" t="str">
        <f ca="1">IF(TYPE(VLOOKUP(A80,#REF!,$Q$7,FALSE))&lt;&gt;16,VLOOKUP(A80,#REF!,$Q$7,FALSE),"")</f>
        <v/>
      </c>
      <c r="R80" s="16" t="str">
        <f ca="1">IF(Q80="","",IF(C79=0,ROUNDDOWN(O79*Q80,),ROUNDDOWN(#REF!*0.5,)))</f>
        <v/>
      </c>
      <c r="S80" s="22"/>
      <c r="T80" s="42" t="e">
        <f ca="1">IF(TYPE(VLOOKUP(A80,#REF!,$T$7,FALSE))&lt;&gt;16,VLOOKUP(A80,#REF!,$T$7,FALSE),"")+1</f>
        <v>#VALUE!</v>
      </c>
    </row>
    <row r="81" spans="1:20" s="7" customFormat="1" ht="25.15" hidden="1" customHeight="1">
      <c r="A81" s="47" t="str">
        <f ca="1">IF(A80="","",A80+1)</f>
        <v/>
      </c>
      <c r="B81" s="109"/>
      <c r="C81" s="118"/>
      <c r="D81" s="121"/>
      <c r="E81" s="121"/>
      <c r="F81" s="121"/>
      <c r="G81" s="121"/>
      <c r="H81" s="121"/>
      <c r="I81" s="121"/>
      <c r="J81" s="124"/>
      <c r="K81" s="112"/>
      <c r="L81" s="115"/>
      <c r="M81" s="115"/>
      <c r="N81" s="115"/>
      <c r="O81" s="78"/>
      <c r="P81" s="49" t="s">
        <v>5</v>
      </c>
      <c r="Q81" s="12" t="str">
        <f ca="1">IF(TYPE(VLOOKUP(A81,#REF!,$Q$7,FALSE))&lt;&gt;16,VLOOKUP(A81,#REF!,$Q$7,FALSE),"")</f>
        <v/>
      </c>
      <c r="R81" s="12" t="str">
        <f ca="1">IF(Q81="","",IF(C79=0,ROUNDDOWN(O79*Q81,),ROUNDDOWN(#REF!*0.8,)))</f>
        <v/>
      </c>
      <c r="S81" s="21"/>
      <c r="T81" s="42" t="e">
        <f ca="1">IF(TYPE(VLOOKUP(A81,#REF!,$T$7,FALSE))&lt;&gt;16,VLOOKUP(A81,#REF!,$T$7,FALSE),"")+1</f>
        <v>#VALUE!</v>
      </c>
    </row>
    <row r="82" spans="1:20" s="7" customFormat="1" ht="25.15" hidden="1" customHeight="1">
      <c r="A82" s="47" t="str">
        <f ca="1">IF(TYPE(VLOOKUP($B$1,INDIRECT("'１－２'!$A"&amp;T81&amp;":$AT$400"),1,FALSE))&lt;&gt;16,VLOOKUP($B$1,INDIRECT("'１－２'!$A"&amp;T81&amp;":$AT$400"),2,FALSE),"")</f>
        <v/>
      </c>
      <c r="B82" s="100" t="str">
        <f ca="1">IF(TYPE(VLOOKUP(A82,#REF!,$B$7,FALSE))&lt;&gt;16,VLOOKUP(A82,#REF!,$B$7,FALSE),"")</f>
        <v/>
      </c>
      <c r="C82" s="116" t="str">
        <f ca="1">IF(TYPE(VLOOKUP(A82,#REF!,$C$7,FALSE))&lt;&gt;16,VLOOKUP(A82,#REF!,$C$7,FALSE),"")</f>
        <v/>
      </c>
      <c r="D82" s="119" t="str">
        <f ca="1">IF(TYPE(VLOOKUP(A82,#REF!,$D$7,FALSE))&lt;&gt;16,VLOOKUP(A82,#REF!,$D$7,FALSE),"")</f>
        <v/>
      </c>
      <c r="E82" s="119" t="str">
        <f ca="1">IF(TYPE(VLOOKUP(A82,#REF!,$E$7,FALSE))&lt;&gt;16,VLOOKUP(A82,#REF!,$E$7,FALSE),"")</f>
        <v/>
      </c>
      <c r="F82" s="119" t="str">
        <f ca="1">IF(TYPE(VLOOKUP(A82,#REF!,$F$7,FALSE))&lt;&gt;16,VLOOKUP(A82,#REF!,$F$7,FALSE),"")</f>
        <v/>
      </c>
      <c r="G82" s="119" t="str">
        <f ca="1">IF(TYPE(VLOOKUP(A82,#REF!,$G$7,FALSE))&lt;&gt;16,VLOOKUP(A82,#REF!,$G$7,FALSE),"")</f>
        <v/>
      </c>
      <c r="H82" s="119" t="str">
        <f ca="1">IF(TYPE(VLOOKUP(A82,#REF!,$H$7,FALSE))&lt;&gt;16,VLOOKUP(A82,#REF!,$H$7,FALSE),"")</f>
        <v/>
      </c>
      <c r="I82" s="119" t="str">
        <f ca="1">IF(TYPE(VLOOKUP(A82,#REF!,$I$7,FALSE))&lt;&gt;16,VLOOKUP(A82,#REF!,$I$7,FALSE),"")</f>
        <v/>
      </c>
      <c r="J82" s="122" t="str">
        <f ca="1">IF(TYPE(VLOOKUP(A82,#REF!,$J$7,FALSE))&lt;&gt;16,VLOOKUP(A82,#REF!,$J$7,FALSE),"")</f>
        <v/>
      </c>
      <c r="K82" s="110" t="str">
        <f ca="1">IF(TYPE(VLOOKUP(A82,#REF!,$K$7,FALSE))&lt;&gt;16,VLOOKUP(A82,#REF!,$K$7,FALSE),"")</f>
        <v/>
      </c>
      <c r="L82" s="113" t="str">
        <f ca="1">IF(TYPE(VLOOKUP(A82,#REF!,$L$7,FALSE))&lt;&gt;16,VLOOKUP(A82,#REF!,$L$7,FALSE),"")</f>
        <v/>
      </c>
      <c r="M82" s="113" t="str">
        <f ca="1">IF(TYPE(VLOOKUP(A82,#REF!,$M$7,FALSE))&lt;&gt;16,VLOOKUP(A82,#REF!,$M$7,FALSE),"")</f>
        <v/>
      </c>
      <c r="N82" s="113" t="str">
        <f ca="1">IF(TYPE(VLOOKUP(A82,#REF!,$N$7,FALSE))&lt;&gt;16,VLOOKUP(A82,#REF!,$N$7,FALSE),"")</f>
        <v/>
      </c>
      <c r="O82" s="76" t="str">
        <f ca="1">IF(D82="","",IF(C82="◆",0.5,IF(D82="A",0.5,IF(D82="B",0.5,0.6666667))))</f>
        <v/>
      </c>
      <c r="P82" s="26" t="s">
        <v>7</v>
      </c>
      <c r="Q82" s="25" t="str">
        <f ca="1">IF(TYPE(VLOOKUP(A82,#REF!,$Q$7,FALSE))&lt;&gt;16,VLOOKUP(A82,#REF!,$Q$7,FALSE),"")</f>
        <v/>
      </c>
      <c r="R82" s="19" t="str">
        <f ca="1">IF(Q82="","",IF(C82=0,ROUNDDOWN(O82*Q82,),ROUNDDOWN(#REF!*0.5,)))</f>
        <v/>
      </c>
      <c r="S82" s="24"/>
      <c r="T82" s="42" t="e">
        <f ca="1">IF(TYPE(VLOOKUP(A82,#REF!,$T$7,FALSE))&lt;&gt;16,VLOOKUP(A82,#REF!,$T$7,FALSE),"")+1</f>
        <v>#VALUE!</v>
      </c>
    </row>
    <row r="83" spans="1:20" s="7" customFormat="1" ht="25.15" hidden="1" customHeight="1">
      <c r="A83" s="47" t="str">
        <f ca="1">IF(A82="","",A82+1)</f>
        <v/>
      </c>
      <c r="B83" s="108"/>
      <c r="C83" s="117"/>
      <c r="D83" s="120"/>
      <c r="E83" s="120"/>
      <c r="F83" s="120"/>
      <c r="G83" s="120"/>
      <c r="H83" s="120"/>
      <c r="I83" s="120"/>
      <c r="J83" s="123"/>
      <c r="K83" s="111"/>
      <c r="L83" s="114"/>
      <c r="M83" s="114"/>
      <c r="N83" s="114"/>
      <c r="O83" s="77"/>
      <c r="P83" s="48" t="s">
        <v>6</v>
      </c>
      <c r="Q83" s="23" t="str">
        <f ca="1">IF(TYPE(VLOOKUP(A83,#REF!,$Q$7,FALSE))&lt;&gt;16,VLOOKUP(A83,#REF!,$Q$7,FALSE),"")</f>
        <v/>
      </c>
      <c r="R83" s="16" t="str">
        <f ca="1">IF(Q83="","",IF(C82=0,ROUNDDOWN(O82*Q83,),ROUNDDOWN(#REF!*0.5,)))</f>
        <v/>
      </c>
      <c r="S83" s="22"/>
      <c r="T83" s="42" t="e">
        <f ca="1">IF(TYPE(VLOOKUP(A83,#REF!,$T$7,FALSE))&lt;&gt;16,VLOOKUP(A83,#REF!,$T$7,FALSE),"")+1</f>
        <v>#VALUE!</v>
      </c>
    </row>
    <row r="84" spans="1:20" s="7" customFormat="1" ht="25.15" hidden="1" customHeight="1">
      <c r="A84" s="47" t="str">
        <f ca="1">IF(A83="","",A83+1)</f>
        <v/>
      </c>
      <c r="B84" s="109"/>
      <c r="C84" s="118"/>
      <c r="D84" s="121"/>
      <c r="E84" s="121"/>
      <c r="F84" s="121"/>
      <c r="G84" s="121"/>
      <c r="H84" s="121"/>
      <c r="I84" s="121"/>
      <c r="J84" s="124"/>
      <c r="K84" s="112"/>
      <c r="L84" s="115"/>
      <c r="M84" s="115"/>
      <c r="N84" s="115"/>
      <c r="O84" s="78"/>
      <c r="P84" s="49" t="s">
        <v>5</v>
      </c>
      <c r="Q84" s="12" t="str">
        <f ca="1">IF(TYPE(VLOOKUP(A84,#REF!,$Q$7,FALSE))&lt;&gt;16,VLOOKUP(A84,#REF!,$Q$7,FALSE),"")</f>
        <v/>
      </c>
      <c r="R84" s="12" t="str">
        <f ca="1">IF(Q84="","",IF(C82=0,ROUNDDOWN(O82*Q84,),ROUNDDOWN(#REF!*0.8,)))</f>
        <v/>
      </c>
      <c r="S84" s="21"/>
      <c r="T84" s="42" t="e">
        <f ca="1">IF(TYPE(VLOOKUP(A84,#REF!,$T$7,FALSE))&lt;&gt;16,VLOOKUP(A84,#REF!,$T$7,FALSE),"")+1</f>
        <v>#VALUE!</v>
      </c>
    </row>
    <row r="85" spans="1:20" s="7" customFormat="1" ht="25.15" hidden="1" customHeight="1">
      <c r="A85" s="47" t="str">
        <f ca="1">IF(TYPE(VLOOKUP($B$1,INDIRECT("'１－２'!$A"&amp;T84&amp;":$AT$400"),1,FALSE))&lt;&gt;16,VLOOKUP($B$1,INDIRECT("'１－２'!$A"&amp;T84&amp;":$AT$400"),2,FALSE),"")</f>
        <v/>
      </c>
      <c r="B85" s="100" t="str">
        <f ca="1">IF(TYPE(VLOOKUP(A85,#REF!,$B$7,FALSE))&lt;&gt;16,VLOOKUP(A85,#REF!,$B$7,FALSE),"")</f>
        <v/>
      </c>
      <c r="C85" s="116" t="str">
        <f ca="1">IF(TYPE(VLOOKUP(A85,#REF!,$C$7,FALSE))&lt;&gt;16,VLOOKUP(A85,#REF!,$C$7,FALSE),"")</f>
        <v/>
      </c>
      <c r="D85" s="119" t="str">
        <f ca="1">IF(TYPE(VLOOKUP(A85,#REF!,$D$7,FALSE))&lt;&gt;16,VLOOKUP(A85,#REF!,$D$7,FALSE),"")</f>
        <v/>
      </c>
      <c r="E85" s="119" t="str">
        <f ca="1">IF(TYPE(VLOOKUP(A85,#REF!,$E$7,FALSE))&lt;&gt;16,VLOOKUP(A85,#REF!,$E$7,FALSE),"")</f>
        <v/>
      </c>
      <c r="F85" s="119" t="str">
        <f ca="1">IF(TYPE(VLOOKUP(A85,#REF!,$F$7,FALSE))&lt;&gt;16,VLOOKUP(A85,#REF!,$F$7,FALSE),"")</f>
        <v/>
      </c>
      <c r="G85" s="119" t="str">
        <f ca="1">IF(TYPE(VLOOKUP(A85,#REF!,$G$7,FALSE))&lt;&gt;16,VLOOKUP(A85,#REF!,$G$7,FALSE),"")</f>
        <v/>
      </c>
      <c r="H85" s="119" t="str">
        <f ca="1">IF(TYPE(VLOOKUP(A85,#REF!,$H$7,FALSE))&lt;&gt;16,VLOOKUP(A85,#REF!,$H$7,FALSE),"")</f>
        <v/>
      </c>
      <c r="I85" s="119" t="str">
        <f ca="1">IF(TYPE(VLOOKUP(A85,#REF!,$I$7,FALSE))&lt;&gt;16,VLOOKUP(A85,#REF!,$I$7,FALSE),"")</f>
        <v/>
      </c>
      <c r="J85" s="122" t="str">
        <f ca="1">IF(TYPE(VLOOKUP(A85,#REF!,$J$7,FALSE))&lt;&gt;16,VLOOKUP(A85,#REF!,$J$7,FALSE),"")</f>
        <v/>
      </c>
      <c r="K85" s="110" t="str">
        <f ca="1">IF(TYPE(VLOOKUP(A85,#REF!,$K$7,FALSE))&lt;&gt;16,VLOOKUP(A85,#REF!,$K$7,FALSE),"")</f>
        <v/>
      </c>
      <c r="L85" s="113" t="str">
        <f ca="1">IF(TYPE(VLOOKUP(A85,#REF!,$L$7,FALSE))&lt;&gt;16,VLOOKUP(A85,#REF!,$L$7,FALSE),"")</f>
        <v/>
      </c>
      <c r="M85" s="113" t="str">
        <f ca="1">IF(TYPE(VLOOKUP(A85,#REF!,$M$7,FALSE))&lt;&gt;16,VLOOKUP(A85,#REF!,$M$7,FALSE),"")</f>
        <v/>
      </c>
      <c r="N85" s="113" t="str">
        <f ca="1">IF(TYPE(VLOOKUP(A85,#REF!,$N$7,FALSE))&lt;&gt;16,VLOOKUP(A85,#REF!,$N$7,FALSE),"")</f>
        <v/>
      </c>
      <c r="O85" s="76" t="str">
        <f ca="1">IF(D85="","",IF(C85="◆",0.5,IF(D85="A",0.5,IF(D85="B",0.5,0.6666667))))</f>
        <v/>
      </c>
      <c r="P85" s="26" t="s">
        <v>7</v>
      </c>
      <c r="Q85" s="25" t="str">
        <f ca="1">IF(TYPE(VLOOKUP(A85,#REF!,$Q$7,FALSE))&lt;&gt;16,VLOOKUP(A85,#REF!,$Q$7,FALSE),"")</f>
        <v/>
      </c>
      <c r="R85" s="19" t="str">
        <f ca="1">IF(Q85="","",IF(C85=0,ROUNDDOWN(O85*Q85,),ROUNDDOWN(#REF!*0.5,)))</f>
        <v/>
      </c>
      <c r="S85" s="24"/>
      <c r="T85" s="42" t="e">
        <f ca="1">IF(TYPE(VLOOKUP(A85,#REF!,$T$7,FALSE))&lt;&gt;16,VLOOKUP(A85,#REF!,$T$7,FALSE),"")+1</f>
        <v>#VALUE!</v>
      </c>
    </row>
    <row r="86" spans="1:20" s="7" customFormat="1" ht="25.15" hidden="1" customHeight="1">
      <c r="A86" s="47" t="str">
        <f ca="1">IF(A85="","",A85+1)</f>
        <v/>
      </c>
      <c r="B86" s="108"/>
      <c r="C86" s="117"/>
      <c r="D86" s="120"/>
      <c r="E86" s="120"/>
      <c r="F86" s="120"/>
      <c r="G86" s="120"/>
      <c r="H86" s="120"/>
      <c r="I86" s="120"/>
      <c r="J86" s="123"/>
      <c r="K86" s="111"/>
      <c r="L86" s="114"/>
      <c r="M86" s="114"/>
      <c r="N86" s="114"/>
      <c r="O86" s="77"/>
      <c r="P86" s="48" t="s">
        <v>6</v>
      </c>
      <c r="Q86" s="23" t="str">
        <f ca="1">IF(TYPE(VLOOKUP(A86,#REF!,$Q$7,FALSE))&lt;&gt;16,VLOOKUP(A86,#REF!,$Q$7,FALSE),"")</f>
        <v/>
      </c>
      <c r="R86" s="16" t="str">
        <f ca="1">IF(Q86="","",IF(C85=0,ROUNDDOWN(O85*Q86,),ROUNDDOWN(#REF!*0.5,)))</f>
        <v/>
      </c>
      <c r="S86" s="22"/>
      <c r="T86" s="42" t="e">
        <f ca="1">IF(TYPE(VLOOKUP(A86,#REF!,$T$7,FALSE))&lt;&gt;16,VLOOKUP(A86,#REF!,$T$7,FALSE),"")+1</f>
        <v>#VALUE!</v>
      </c>
    </row>
    <row r="87" spans="1:20" s="7" customFormat="1" ht="25.15" hidden="1" customHeight="1">
      <c r="A87" s="47" t="str">
        <f ca="1">IF(A86="","",A86+1)</f>
        <v/>
      </c>
      <c r="B87" s="109"/>
      <c r="C87" s="118"/>
      <c r="D87" s="121"/>
      <c r="E87" s="121"/>
      <c r="F87" s="121"/>
      <c r="G87" s="121"/>
      <c r="H87" s="121"/>
      <c r="I87" s="121"/>
      <c r="J87" s="124"/>
      <c r="K87" s="112"/>
      <c r="L87" s="115"/>
      <c r="M87" s="115"/>
      <c r="N87" s="115"/>
      <c r="O87" s="78"/>
      <c r="P87" s="49" t="s">
        <v>5</v>
      </c>
      <c r="Q87" s="12" t="str">
        <f ca="1">IF(TYPE(VLOOKUP(A87,#REF!,$Q$7,FALSE))&lt;&gt;16,VLOOKUP(A87,#REF!,$Q$7,FALSE),"")</f>
        <v/>
      </c>
      <c r="R87" s="12" t="str">
        <f ca="1">IF(Q87="","",IF(C85=0,ROUNDDOWN(O85*Q87,),ROUNDDOWN(#REF!*0.8,)))</f>
        <v/>
      </c>
      <c r="S87" s="21"/>
      <c r="T87" s="42" t="e">
        <f ca="1">IF(TYPE(VLOOKUP(A87,#REF!,$T$7,FALSE))&lt;&gt;16,VLOOKUP(A87,#REF!,$T$7,FALSE),"")+1</f>
        <v>#VALUE!</v>
      </c>
    </row>
    <row r="88" spans="1:20" s="7" customFormat="1" ht="25.15" hidden="1" customHeight="1">
      <c r="A88" s="47" t="str">
        <f ca="1">IF(TYPE(VLOOKUP($B$1,INDIRECT("'１－２'!$A"&amp;T87&amp;":$AT$400"),1,FALSE))&lt;&gt;16,VLOOKUP($B$1,INDIRECT("'１－２'!$A"&amp;T87&amp;":$AT$400"),2,FALSE),"")</f>
        <v/>
      </c>
      <c r="B88" s="100" t="str">
        <f ca="1">IF(TYPE(VLOOKUP(A88,#REF!,$B$7,FALSE))&lt;&gt;16,VLOOKUP(A88,#REF!,$B$7,FALSE),"")</f>
        <v/>
      </c>
      <c r="C88" s="116" t="str">
        <f ca="1">IF(TYPE(VLOOKUP(A88,#REF!,$C$7,FALSE))&lt;&gt;16,VLOOKUP(A88,#REF!,$C$7,FALSE),"")</f>
        <v/>
      </c>
      <c r="D88" s="119" t="str">
        <f ca="1">IF(TYPE(VLOOKUP(A88,#REF!,$D$7,FALSE))&lt;&gt;16,VLOOKUP(A88,#REF!,$D$7,FALSE),"")</f>
        <v/>
      </c>
      <c r="E88" s="119" t="str">
        <f ca="1">IF(TYPE(VLOOKUP(A88,#REF!,$E$7,FALSE))&lt;&gt;16,VLOOKUP(A88,#REF!,$E$7,FALSE),"")</f>
        <v/>
      </c>
      <c r="F88" s="119" t="str">
        <f ca="1">IF(TYPE(VLOOKUP(A88,#REF!,$F$7,FALSE))&lt;&gt;16,VLOOKUP(A88,#REF!,$F$7,FALSE),"")</f>
        <v/>
      </c>
      <c r="G88" s="119" t="str">
        <f ca="1">IF(TYPE(VLOOKUP(A88,#REF!,$G$7,FALSE))&lt;&gt;16,VLOOKUP(A88,#REF!,$G$7,FALSE),"")</f>
        <v/>
      </c>
      <c r="H88" s="119" t="str">
        <f ca="1">IF(TYPE(VLOOKUP(A88,#REF!,$H$7,FALSE))&lt;&gt;16,VLOOKUP(A88,#REF!,$H$7,FALSE),"")</f>
        <v/>
      </c>
      <c r="I88" s="119" t="str">
        <f ca="1">IF(TYPE(VLOOKUP(A88,#REF!,$I$7,FALSE))&lt;&gt;16,VLOOKUP(A88,#REF!,$I$7,FALSE),"")</f>
        <v/>
      </c>
      <c r="J88" s="122" t="str">
        <f ca="1">IF(TYPE(VLOOKUP(A88,#REF!,$J$7,FALSE))&lt;&gt;16,VLOOKUP(A88,#REF!,$J$7,FALSE),"")</f>
        <v/>
      </c>
      <c r="K88" s="110" t="str">
        <f ca="1">IF(TYPE(VLOOKUP(A88,#REF!,$K$7,FALSE))&lt;&gt;16,VLOOKUP(A88,#REF!,$K$7,FALSE),"")</f>
        <v/>
      </c>
      <c r="L88" s="113" t="str">
        <f ca="1">IF(TYPE(VLOOKUP(A88,#REF!,$L$7,FALSE))&lt;&gt;16,VLOOKUP(A88,#REF!,$L$7,FALSE),"")</f>
        <v/>
      </c>
      <c r="M88" s="113" t="str">
        <f ca="1">IF(TYPE(VLOOKUP(A88,#REF!,$M$7,FALSE))&lt;&gt;16,VLOOKUP(A88,#REF!,$M$7,FALSE),"")</f>
        <v/>
      </c>
      <c r="N88" s="113" t="str">
        <f ca="1">IF(TYPE(VLOOKUP(A88,#REF!,$N$7,FALSE))&lt;&gt;16,VLOOKUP(A88,#REF!,$N$7,FALSE),"")</f>
        <v/>
      </c>
      <c r="O88" s="76" t="str">
        <f ca="1">IF(D88="","",IF(C88="◆",0.5,IF(D88="A",0.5,IF(D88="B",0.5,0.6666667))))</f>
        <v/>
      </c>
      <c r="P88" s="26" t="s">
        <v>7</v>
      </c>
      <c r="Q88" s="25" t="str">
        <f ca="1">IF(TYPE(VLOOKUP(A88,#REF!,$Q$7,FALSE))&lt;&gt;16,VLOOKUP(A88,#REF!,$Q$7,FALSE),"")</f>
        <v/>
      </c>
      <c r="R88" s="19" t="str">
        <f ca="1">IF(Q88="","",IF(C88=0,ROUNDDOWN(O88*Q88,),ROUNDDOWN(#REF!*0.5,)))</f>
        <v/>
      </c>
      <c r="S88" s="24"/>
      <c r="T88" s="42" t="e">
        <f ca="1">IF(TYPE(VLOOKUP(A88,#REF!,$T$7,FALSE))&lt;&gt;16,VLOOKUP(A88,#REF!,$T$7,FALSE),"")+1</f>
        <v>#VALUE!</v>
      </c>
    </row>
    <row r="89" spans="1:20" s="7" customFormat="1" ht="25.15" hidden="1" customHeight="1">
      <c r="A89" s="47" t="str">
        <f ca="1">IF(A88="","",A88+1)</f>
        <v/>
      </c>
      <c r="B89" s="108"/>
      <c r="C89" s="117"/>
      <c r="D89" s="120"/>
      <c r="E89" s="120"/>
      <c r="F89" s="120"/>
      <c r="G89" s="120"/>
      <c r="H89" s="120"/>
      <c r="I89" s="120"/>
      <c r="J89" s="123"/>
      <c r="K89" s="111"/>
      <c r="L89" s="114"/>
      <c r="M89" s="114"/>
      <c r="N89" s="114"/>
      <c r="O89" s="77"/>
      <c r="P89" s="48" t="s">
        <v>6</v>
      </c>
      <c r="Q89" s="23" t="str">
        <f ca="1">IF(TYPE(VLOOKUP(A89,#REF!,$Q$7,FALSE))&lt;&gt;16,VLOOKUP(A89,#REF!,$Q$7,FALSE),"")</f>
        <v/>
      </c>
      <c r="R89" s="16" t="str">
        <f ca="1">IF(Q89="","",IF(C88=0,ROUNDDOWN(O88*Q89,),ROUNDDOWN(#REF!*0.5,)))</f>
        <v/>
      </c>
      <c r="S89" s="22"/>
      <c r="T89" s="42" t="e">
        <f ca="1">IF(TYPE(VLOOKUP(A89,#REF!,$T$7,FALSE))&lt;&gt;16,VLOOKUP(A89,#REF!,$T$7,FALSE),"")+1</f>
        <v>#VALUE!</v>
      </c>
    </row>
    <row r="90" spans="1:20" s="7" customFormat="1" ht="25.15" hidden="1" customHeight="1">
      <c r="A90" s="47" t="str">
        <f ca="1">IF(A89="","",A89+1)</f>
        <v/>
      </c>
      <c r="B90" s="109"/>
      <c r="C90" s="118"/>
      <c r="D90" s="121"/>
      <c r="E90" s="121"/>
      <c r="F90" s="121"/>
      <c r="G90" s="121"/>
      <c r="H90" s="121"/>
      <c r="I90" s="121"/>
      <c r="J90" s="124"/>
      <c r="K90" s="112"/>
      <c r="L90" s="115"/>
      <c r="M90" s="115"/>
      <c r="N90" s="115"/>
      <c r="O90" s="78"/>
      <c r="P90" s="49" t="s">
        <v>5</v>
      </c>
      <c r="Q90" s="12" t="str">
        <f ca="1">IF(TYPE(VLOOKUP(A90,#REF!,$Q$7,FALSE))&lt;&gt;16,VLOOKUP(A90,#REF!,$Q$7,FALSE),"")</f>
        <v/>
      </c>
      <c r="R90" s="12" t="str">
        <f ca="1">IF(Q90="","",IF(C88=0,ROUNDDOWN(O88*Q90,),ROUNDDOWN(#REF!*0.8,)))</f>
        <v/>
      </c>
      <c r="S90" s="21"/>
      <c r="T90" s="42" t="e">
        <f ca="1">IF(TYPE(VLOOKUP(A90,#REF!,$T$7,FALSE))&lt;&gt;16,VLOOKUP(A90,#REF!,$T$7,FALSE),"")+1</f>
        <v>#VALUE!</v>
      </c>
    </row>
    <row r="91" spans="1:20" s="7" customFormat="1" ht="25.15" hidden="1" customHeight="1">
      <c r="A91" s="47" t="str">
        <f ca="1">IF(TYPE(VLOOKUP($B$1,INDIRECT("'１－２'!$A"&amp;T90&amp;":$AT$400"),1,FALSE))&lt;&gt;16,VLOOKUP($B$1,INDIRECT("'１－２'!$A"&amp;T90&amp;":$AT$400"),2,FALSE),"")</f>
        <v/>
      </c>
      <c r="B91" s="100" t="str">
        <f ca="1">IF(TYPE(VLOOKUP(A91,#REF!,$B$7,FALSE))&lt;&gt;16,VLOOKUP(A91,#REF!,$B$7,FALSE),"")</f>
        <v/>
      </c>
      <c r="C91" s="116" t="str">
        <f ca="1">IF(TYPE(VLOOKUP(A91,#REF!,$C$7,FALSE))&lt;&gt;16,VLOOKUP(A91,#REF!,$C$7,FALSE),"")</f>
        <v/>
      </c>
      <c r="D91" s="119" t="str">
        <f ca="1">IF(TYPE(VLOOKUP(A91,#REF!,$D$7,FALSE))&lt;&gt;16,VLOOKUP(A91,#REF!,$D$7,FALSE),"")</f>
        <v/>
      </c>
      <c r="E91" s="119" t="str">
        <f ca="1">IF(TYPE(VLOOKUP(A91,#REF!,$E$7,FALSE))&lt;&gt;16,VLOOKUP(A91,#REF!,$E$7,FALSE),"")</f>
        <v/>
      </c>
      <c r="F91" s="119" t="str">
        <f ca="1">IF(TYPE(VLOOKUP(A91,#REF!,$F$7,FALSE))&lt;&gt;16,VLOOKUP(A91,#REF!,$F$7,FALSE),"")</f>
        <v/>
      </c>
      <c r="G91" s="119" t="str">
        <f ca="1">IF(TYPE(VLOOKUP(A91,#REF!,$G$7,FALSE))&lt;&gt;16,VLOOKUP(A91,#REF!,$G$7,FALSE),"")</f>
        <v/>
      </c>
      <c r="H91" s="119" t="str">
        <f ca="1">IF(TYPE(VLOOKUP(A91,#REF!,$H$7,FALSE))&lt;&gt;16,VLOOKUP(A91,#REF!,$H$7,FALSE),"")</f>
        <v/>
      </c>
      <c r="I91" s="119" t="str">
        <f ca="1">IF(TYPE(VLOOKUP(A91,#REF!,$I$7,FALSE))&lt;&gt;16,VLOOKUP(A91,#REF!,$I$7,FALSE),"")</f>
        <v/>
      </c>
      <c r="J91" s="122" t="str">
        <f ca="1">IF(TYPE(VLOOKUP(A91,#REF!,$J$7,FALSE))&lt;&gt;16,VLOOKUP(A91,#REF!,$J$7,FALSE),"")</f>
        <v/>
      </c>
      <c r="K91" s="110" t="str">
        <f ca="1">IF(TYPE(VLOOKUP(A91,#REF!,$K$7,FALSE))&lt;&gt;16,VLOOKUP(A91,#REF!,$K$7,FALSE),"")</f>
        <v/>
      </c>
      <c r="L91" s="113" t="str">
        <f ca="1">IF(TYPE(VLOOKUP(A91,#REF!,$L$7,FALSE))&lt;&gt;16,VLOOKUP(A91,#REF!,$L$7,FALSE),"")</f>
        <v/>
      </c>
      <c r="M91" s="113" t="str">
        <f ca="1">IF(TYPE(VLOOKUP(A91,#REF!,$M$7,FALSE))&lt;&gt;16,VLOOKUP(A91,#REF!,$M$7,FALSE),"")</f>
        <v/>
      </c>
      <c r="N91" s="113" t="str">
        <f ca="1">IF(TYPE(VLOOKUP(A91,#REF!,$N$7,FALSE))&lt;&gt;16,VLOOKUP(A91,#REF!,$N$7,FALSE),"")</f>
        <v/>
      </c>
      <c r="O91" s="76" t="str">
        <f ca="1">IF(D91="","",IF(C91="◆",0.5,IF(D91="A",0.5,IF(D91="B",0.5,0.6666667))))</f>
        <v/>
      </c>
      <c r="P91" s="26" t="s">
        <v>7</v>
      </c>
      <c r="Q91" s="25" t="str">
        <f ca="1">IF(TYPE(VLOOKUP(A91,#REF!,$Q$7,FALSE))&lt;&gt;16,VLOOKUP(A91,#REF!,$Q$7,FALSE),"")</f>
        <v/>
      </c>
      <c r="R91" s="19" t="str">
        <f ca="1">IF(Q91="","",IF(C91=0,ROUNDDOWN(O91*Q91,),ROUNDDOWN(#REF!*0.5,)))</f>
        <v/>
      </c>
      <c r="S91" s="24"/>
      <c r="T91" s="42" t="e">
        <f ca="1">IF(TYPE(VLOOKUP(A91,#REF!,$T$7,FALSE))&lt;&gt;16,VLOOKUP(A91,#REF!,$T$7,FALSE),"")+1</f>
        <v>#VALUE!</v>
      </c>
    </row>
    <row r="92" spans="1:20" s="7" customFormat="1" ht="25.15" hidden="1" customHeight="1">
      <c r="A92" s="47" t="str">
        <f ca="1">IF(A91="","",A91+1)</f>
        <v/>
      </c>
      <c r="B92" s="108"/>
      <c r="C92" s="117"/>
      <c r="D92" s="120"/>
      <c r="E92" s="120"/>
      <c r="F92" s="120"/>
      <c r="G92" s="120"/>
      <c r="H92" s="120"/>
      <c r="I92" s="120"/>
      <c r="J92" s="123"/>
      <c r="K92" s="111"/>
      <c r="L92" s="114"/>
      <c r="M92" s="114"/>
      <c r="N92" s="114"/>
      <c r="O92" s="77"/>
      <c r="P92" s="48" t="s">
        <v>6</v>
      </c>
      <c r="Q92" s="23" t="str">
        <f ca="1">IF(TYPE(VLOOKUP(A92,#REF!,$Q$7,FALSE))&lt;&gt;16,VLOOKUP(A92,#REF!,$Q$7,FALSE),"")</f>
        <v/>
      </c>
      <c r="R92" s="16" t="str">
        <f ca="1">IF(Q92="","",IF(C91=0,ROUNDDOWN(O91*Q92,),ROUNDDOWN(#REF!*0.5,)))</f>
        <v/>
      </c>
      <c r="S92" s="22"/>
      <c r="T92" s="42" t="e">
        <f ca="1">IF(TYPE(VLOOKUP(A92,#REF!,$T$7,FALSE))&lt;&gt;16,VLOOKUP(A92,#REF!,$T$7,FALSE),"")+1</f>
        <v>#VALUE!</v>
      </c>
    </row>
    <row r="93" spans="1:20" s="7" customFormat="1" ht="25.15" hidden="1" customHeight="1">
      <c r="A93" s="47" t="str">
        <f ca="1">IF(A92="","",A92+1)</f>
        <v/>
      </c>
      <c r="B93" s="109"/>
      <c r="C93" s="118"/>
      <c r="D93" s="121"/>
      <c r="E93" s="121"/>
      <c r="F93" s="121"/>
      <c r="G93" s="121"/>
      <c r="H93" s="121"/>
      <c r="I93" s="121"/>
      <c r="J93" s="124"/>
      <c r="K93" s="112"/>
      <c r="L93" s="115"/>
      <c r="M93" s="115"/>
      <c r="N93" s="115"/>
      <c r="O93" s="78"/>
      <c r="P93" s="49" t="s">
        <v>5</v>
      </c>
      <c r="Q93" s="12" t="str">
        <f ca="1">IF(TYPE(VLOOKUP(A93,#REF!,$Q$7,FALSE))&lt;&gt;16,VLOOKUP(A93,#REF!,$Q$7,FALSE),"")</f>
        <v/>
      </c>
      <c r="R93" s="12" t="str">
        <f ca="1">IF(Q93="","",IF(C91=0,ROUNDDOWN(O91*Q93,),ROUNDDOWN(#REF!*0.8,)))</f>
        <v/>
      </c>
      <c r="S93" s="21"/>
      <c r="T93" s="42" t="e">
        <f ca="1">IF(TYPE(VLOOKUP(A93,#REF!,$T$7,FALSE))&lt;&gt;16,VLOOKUP(A93,#REF!,$T$7,FALSE),"")+1</f>
        <v>#VALUE!</v>
      </c>
    </row>
    <row r="94" spans="1:20" s="7" customFormat="1" ht="25.15" hidden="1" customHeight="1">
      <c r="A94" s="47" t="str">
        <f ca="1">IF(TYPE(VLOOKUP($B$1,INDIRECT("'１－２'!$A"&amp;T93&amp;":$AT$400"),1,FALSE))&lt;&gt;16,VLOOKUP($B$1,INDIRECT("'１－２'!$A"&amp;T93&amp;":$AT$400"),2,FALSE),"")</f>
        <v/>
      </c>
      <c r="B94" s="100" t="str">
        <f ca="1">IF(TYPE(VLOOKUP(A94,#REF!,$B$7,FALSE))&lt;&gt;16,VLOOKUP(A94,#REF!,$B$7,FALSE),"")</f>
        <v/>
      </c>
      <c r="C94" s="116" t="str">
        <f ca="1">IF(TYPE(VLOOKUP(A94,#REF!,$C$7,FALSE))&lt;&gt;16,VLOOKUP(A94,#REF!,$C$7,FALSE),"")</f>
        <v/>
      </c>
      <c r="D94" s="119" t="str">
        <f ca="1">IF(TYPE(VLOOKUP(A94,#REF!,$D$7,FALSE))&lt;&gt;16,VLOOKUP(A94,#REF!,$D$7,FALSE),"")</f>
        <v/>
      </c>
      <c r="E94" s="119" t="str">
        <f ca="1">IF(TYPE(VLOOKUP(A94,#REF!,$E$7,FALSE))&lt;&gt;16,VLOOKUP(A94,#REF!,$E$7,FALSE),"")</f>
        <v/>
      </c>
      <c r="F94" s="119" t="str">
        <f ca="1">IF(TYPE(VLOOKUP(A94,#REF!,$F$7,FALSE))&lt;&gt;16,VLOOKUP(A94,#REF!,$F$7,FALSE),"")</f>
        <v/>
      </c>
      <c r="G94" s="119" t="str">
        <f ca="1">IF(TYPE(VLOOKUP(A94,#REF!,$G$7,FALSE))&lt;&gt;16,VLOOKUP(A94,#REF!,$G$7,FALSE),"")</f>
        <v/>
      </c>
      <c r="H94" s="119" t="str">
        <f ca="1">IF(TYPE(VLOOKUP(A94,#REF!,$H$7,FALSE))&lt;&gt;16,VLOOKUP(A94,#REF!,$H$7,FALSE),"")</f>
        <v/>
      </c>
      <c r="I94" s="119" t="str">
        <f ca="1">IF(TYPE(VLOOKUP(A94,#REF!,$I$7,FALSE))&lt;&gt;16,VLOOKUP(A94,#REF!,$I$7,FALSE),"")</f>
        <v/>
      </c>
      <c r="J94" s="122" t="str">
        <f ca="1">IF(TYPE(VLOOKUP(A94,#REF!,$J$7,FALSE))&lt;&gt;16,VLOOKUP(A94,#REF!,$J$7,FALSE),"")</f>
        <v/>
      </c>
      <c r="K94" s="110" t="str">
        <f ca="1">IF(TYPE(VLOOKUP(A94,#REF!,$K$7,FALSE))&lt;&gt;16,VLOOKUP(A94,#REF!,$K$7,FALSE),"")</f>
        <v/>
      </c>
      <c r="L94" s="113" t="str">
        <f ca="1">IF(TYPE(VLOOKUP(A94,#REF!,$L$7,FALSE))&lt;&gt;16,VLOOKUP(A94,#REF!,$L$7,FALSE),"")</f>
        <v/>
      </c>
      <c r="M94" s="113" t="str">
        <f ca="1">IF(TYPE(VLOOKUP(A94,#REF!,$M$7,FALSE))&lt;&gt;16,VLOOKUP(A94,#REF!,$M$7,FALSE),"")</f>
        <v/>
      </c>
      <c r="N94" s="113" t="str">
        <f ca="1">IF(TYPE(VLOOKUP(A94,#REF!,$N$7,FALSE))&lt;&gt;16,VLOOKUP(A94,#REF!,$N$7,FALSE),"")</f>
        <v/>
      </c>
      <c r="O94" s="76" t="str">
        <f ca="1">IF(D94="","",IF(C94="◆",0.5,IF(D94="A",0.5,IF(D94="B",0.5,0.6666667))))</f>
        <v/>
      </c>
      <c r="P94" s="26" t="s">
        <v>7</v>
      </c>
      <c r="Q94" s="25" t="str">
        <f ca="1">IF(TYPE(VLOOKUP(A94,#REF!,$Q$7,FALSE))&lt;&gt;16,VLOOKUP(A94,#REF!,$Q$7,FALSE),"")</f>
        <v/>
      </c>
      <c r="R94" s="19" t="str">
        <f ca="1">IF(Q94="","",IF(C94=0,ROUNDDOWN(O94*Q94,),ROUNDDOWN(#REF!*0.5,)))</f>
        <v/>
      </c>
      <c r="S94" s="24"/>
      <c r="T94" s="42" t="e">
        <f ca="1">IF(TYPE(VLOOKUP(A94,#REF!,$T$7,FALSE))&lt;&gt;16,VLOOKUP(A94,#REF!,$T$7,FALSE),"")+1</f>
        <v>#VALUE!</v>
      </c>
    </row>
    <row r="95" spans="1:20" s="7" customFormat="1" ht="25.15" hidden="1" customHeight="1">
      <c r="A95" s="47" t="str">
        <f ca="1">IF(A94="","",A94+1)</f>
        <v/>
      </c>
      <c r="B95" s="108"/>
      <c r="C95" s="117"/>
      <c r="D95" s="120"/>
      <c r="E95" s="120"/>
      <c r="F95" s="120"/>
      <c r="G95" s="120"/>
      <c r="H95" s="120"/>
      <c r="I95" s="120"/>
      <c r="J95" s="123"/>
      <c r="K95" s="111"/>
      <c r="L95" s="114"/>
      <c r="M95" s="114"/>
      <c r="N95" s="114"/>
      <c r="O95" s="77"/>
      <c r="P95" s="48" t="s">
        <v>6</v>
      </c>
      <c r="Q95" s="23" t="str">
        <f ca="1">IF(TYPE(VLOOKUP(A95,#REF!,$Q$7,FALSE))&lt;&gt;16,VLOOKUP(A95,#REF!,$Q$7,FALSE),"")</f>
        <v/>
      </c>
      <c r="R95" s="16" t="str">
        <f ca="1">IF(Q95="","",IF(C94=0,ROUNDDOWN(O94*Q95,),ROUNDDOWN(#REF!*0.5,)))</f>
        <v/>
      </c>
      <c r="S95" s="22"/>
      <c r="T95" s="42" t="e">
        <f ca="1">IF(TYPE(VLOOKUP(A95,#REF!,$T$7,FALSE))&lt;&gt;16,VLOOKUP(A95,#REF!,$T$7,FALSE),"")+1</f>
        <v>#VALUE!</v>
      </c>
    </row>
    <row r="96" spans="1:20" s="7" customFormat="1" ht="25.15" hidden="1" customHeight="1">
      <c r="A96" s="47" t="str">
        <f ca="1">IF(A95="","",A95+1)</f>
        <v/>
      </c>
      <c r="B96" s="109"/>
      <c r="C96" s="118"/>
      <c r="D96" s="121"/>
      <c r="E96" s="121"/>
      <c r="F96" s="121"/>
      <c r="G96" s="121"/>
      <c r="H96" s="121"/>
      <c r="I96" s="121"/>
      <c r="J96" s="124"/>
      <c r="K96" s="112"/>
      <c r="L96" s="115"/>
      <c r="M96" s="115"/>
      <c r="N96" s="115"/>
      <c r="O96" s="78"/>
      <c r="P96" s="49" t="s">
        <v>5</v>
      </c>
      <c r="Q96" s="12" t="str">
        <f ca="1">IF(TYPE(VLOOKUP(A96,#REF!,$Q$7,FALSE))&lt;&gt;16,VLOOKUP(A96,#REF!,$Q$7,FALSE),"")</f>
        <v/>
      </c>
      <c r="R96" s="12" t="str">
        <f ca="1">IF(Q96="","",IF(C94=0,ROUNDDOWN(O94*Q96,),ROUNDDOWN(#REF!*0.8,)))</f>
        <v/>
      </c>
      <c r="S96" s="21"/>
      <c r="T96" s="42" t="e">
        <f ca="1">IF(TYPE(VLOOKUP(A96,#REF!,$T$7,FALSE))&lt;&gt;16,VLOOKUP(A96,#REF!,$T$7,FALSE),"")+1</f>
        <v>#VALUE!</v>
      </c>
    </row>
    <row r="97" spans="2:24" ht="26.65" customHeight="1" collapsed="1">
      <c r="B97" s="40"/>
      <c r="C97" s="40"/>
      <c r="D97" s="40"/>
      <c r="E97" s="40"/>
      <c r="F97" s="40"/>
      <c r="G97" s="40"/>
      <c r="H97" s="40"/>
      <c r="I97" s="40"/>
      <c r="J97" s="17"/>
      <c r="K97" s="17"/>
      <c r="L97" s="17"/>
      <c r="M97" s="17"/>
      <c r="N97" s="17"/>
      <c r="O97" s="131" t="s">
        <v>16</v>
      </c>
      <c r="P97" s="20" t="s">
        <v>7</v>
      </c>
      <c r="Q97" s="19">
        <f ca="1">SUMIFS(Q10:Q96,P10:P96,P97)</f>
        <v>0</v>
      </c>
      <c r="R97" s="18">
        <f ca="1">SUMIFS(R10:R96,P10:P96,P97)</f>
        <v>0</v>
      </c>
      <c r="S97" s="14"/>
    </row>
    <row r="98" spans="2:24" ht="26.65" customHeight="1">
      <c r="B98" s="40"/>
      <c r="C98" s="40"/>
      <c r="D98" s="40"/>
      <c r="E98" s="40"/>
      <c r="F98" s="40"/>
      <c r="G98" s="40"/>
      <c r="H98" s="40"/>
      <c r="I98" s="40"/>
      <c r="J98" s="17"/>
      <c r="K98" s="17"/>
      <c r="L98" s="17"/>
      <c r="M98" s="17"/>
      <c r="N98" s="17"/>
      <c r="O98" s="132"/>
      <c r="P98" s="50" t="s">
        <v>6</v>
      </c>
      <c r="Q98" s="16">
        <f ca="1">SUMIFS(Q10:Q96,P10:P96,P98)</f>
        <v>270920</v>
      </c>
      <c r="R98" s="15">
        <f ca="1">SUMIFS(R10:R96,P10:P96,P98)</f>
        <v>135460</v>
      </c>
      <c r="S98" s="14"/>
    </row>
    <row r="99" spans="2:24" ht="26.65" customHeight="1">
      <c r="J99" s="13"/>
      <c r="K99" s="13"/>
      <c r="L99" s="13"/>
      <c r="M99" s="13"/>
      <c r="N99" s="13"/>
      <c r="O99" s="133"/>
      <c r="P99" s="51" t="s">
        <v>5</v>
      </c>
      <c r="Q99" s="12">
        <f ca="1">SUMIFS(Q10:Q96,P10:P96,P99)</f>
        <v>270920</v>
      </c>
      <c r="R99" s="11">
        <f ca="1">SUMIFS(R10:R96,P10:P96,P99)</f>
        <v>135460</v>
      </c>
      <c r="S99" s="42"/>
    </row>
    <row r="100" spans="2:24" ht="22.7" customHeight="1" thickBot="1">
      <c r="O100" s="4"/>
      <c r="P100" s="4"/>
      <c r="Q100" s="4"/>
      <c r="R100" s="42"/>
      <c r="S100" s="4"/>
    </row>
    <row r="101" spans="2:24" ht="22.7" customHeight="1">
      <c r="B101" s="134" t="s">
        <v>15</v>
      </c>
      <c r="C101" s="135"/>
      <c r="D101" s="135"/>
      <c r="E101" s="135"/>
      <c r="F101" s="135"/>
      <c r="G101" s="135"/>
      <c r="H101" s="135"/>
      <c r="I101" s="135"/>
      <c r="J101" s="136"/>
      <c r="K101" s="41" t="s">
        <v>53</v>
      </c>
      <c r="L101" s="137" t="s">
        <v>14</v>
      </c>
      <c r="M101" s="138"/>
      <c r="N101" s="126" t="s">
        <v>55</v>
      </c>
      <c r="O101" s="126"/>
      <c r="P101" s="126"/>
      <c r="Q101" s="126"/>
      <c r="R101" s="53" t="s">
        <v>4</v>
      </c>
      <c r="S101" s="59" t="s">
        <v>58</v>
      </c>
      <c r="T101" s="5"/>
      <c r="U101" s="7"/>
      <c r="V101" s="7"/>
      <c r="W101" s="125"/>
      <c r="X101" s="125"/>
    </row>
    <row r="102" spans="2:24" ht="22.7" customHeight="1" thickBot="1">
      <c r="B102" s="127" t="s">
        <v>3</v>
      </c>
      <c r="C102" s="128"/>
      <c r="D102" s="128"/>
      <c r="E102" s="128"/>
      <c r="F102" s="128"/>
      <c r="G102" s="128"/>
      <c r="H102" s="128"/>
      <c r="I102" s="128"/>
      <c r="J102" s="129"/>
      <c r="K102" s="10" t="s">
        <v>54</v>
      </c>
      <c r="L102" s="130" t="s">
        <v>2</v>
      </c>
      <c r="M102" s="129"/>
      <c r="N102" s="139" t="s">
        <v>56</v>
      </c>
      <c r="O102" s="139"/>
      <c r="P102" s="139"/>
      <c r="Q102" s="139"/>
      <c r="R102" s="54" t="s">
        <v>1</v>
      </c>
      <c r="S102" s="58" t="s">
        <v>57</v>
      </c>
      <c r="T102" s="5"/>
      <c r="U102" s="7"/>
      <c r="V102" s="7"/>
      <c r="W102" s="125"/>
      <c r="X102" s="125"/>
    </row>
    <row r="103" spans="2:24" ht="22.5" customHeight="1">
      <c r="B103" s="3" t="s">
        <v>34</v>
      </c>
      <c r="C103" s="3"/>
      <c r="D103" s="3"/>
      <c r="E103" s="3"/>
      <c r="F103" s="3"/>
      <c r="G103" s="3"/>
      <c r="H103" s="3"/>
      <c r="I103" s="3"/>
      <c r="J103" s="9"/>
      <c r="K103" s="9"/>
      <c r="L103" s="9"/>
      <c r="M103" s="9"/>
      <c r="N103" s="9"/>
    </row>
    <row r="104" spans="2:24" ht="22.5" customHeight="1">
      <c r="B104" s="3" t="s">
        <v>35</v>
      </c>
      <c r="C104" s="3"/>
      <c r="D104" s="3"/>
      <c r="E104" s="3"/>
      <c r="F104" s="3"/>
      <c r="G104" s="3"/>
      <c r="H104" s="3"/>
      <c r="I104" s="3"/>
      <c r="J104" s="9"/>
      <c r="K104" s="9"/>
      <c r="L104" s="9"/>
      <c r="M104" s="9"/>
      <c r="N104" s="9"/>
    </row>
    <row r="105" spans="2:24" ht="22.9" customHeight="1">
      <c r="B105" s="3" t="s">
        <v>0</v>
      </c>
      <c r="C105" s="3"/>
      <c r="D105" s="3"/>
      <c r="E105" s="3"/>
      <c r="F105" s="3"/>
      <c r="G105" s="3"/>
      <c r="H105" s="3"/>
      <c r="I105" s="3"/>
      <c r="J105" s="9"/>
      <c r="K105" s="9"/>
      <c r="L105" s="9"/>
      <c r="M105" s="9"/>
      <c r="N105" s="9"/>
    </row>
    <row r="106" spans="2:24" ht="17.25">
      <c r="B106" s="3" t="s">
        <v>32</v>
      </c>
    </row>
  </sheetData>
  <sheetProtection formatCells="0" formatRows="0"/>
  <mergeCells count="427">
    <mergeCell ref="E94:E96"/>
    <mergeCell ref="F94:F96"/>
    <mergeCell ref="G94:G96"/>
    <mergeCell ref="B88:B90"/>
    <mergeCell ref="C88:C90"/>
    <mergeCell ref="D88:D90"/>
    <mergeCell ref="E88:E90"/>
    <mergeCell ref="W101:X101"/>
    <mergeCell ref="B102:J102"/>
    <mergeCell ref="L102:M102"/>
    <mergeCell ref="N102:Q102"/>
    <mergeCell ref="W102:X102"/>
    <mergeCell ref="N94:N96"/>
    <mergeCell ref="O94:O96"/>
    <mergeCell ref="O97:O99"/>
    <mergeCell ref="B101:J101"/>
    <mergeCell ref="L101:M101"/>
    <mergeCell ref="N101:Q101"/>
    <mergeCell ref="H94:H96"/>
    <mergeCell ref="I94:I96"/>
    <mergeCell ref="J94:J96"/>
    <mergeCell ref="K94:K96"/>
    <mergeCell ref="L94:L96"/>
    <mergeCell ref="M94:M96"/>
    <mergeCell ref="B94:B96"/>
    <mergeCell ref="C94:C96"/>
    <mergeCell ref="D94:D96"/>
    <mergeCell ref="O91:O93"/>
    <mergeCell ref="J88:J90"/>
    <mergeCell ref="K88:K90"/>
    <mergeCell ref="F91:F93"/>
    <mergeCell ref="G91:G93"/>
    <mergeCell ref="H91:H93"/>
    <mergeCell ref="I91:I93"/>
    <mergeCell ref="L88:L90"/>
    <mergeCell ref="M88:M90"/>
    <mergeCell ref="J91:J93"/>
    <mergeCell ref="K91:K93"/>
    <mergeCell ref="L91:L93"/>
    <mergeCell ref="M91:M93"/>
    <mergeCell ref="B91:B93"/>
    <mergeCell ref="C91:C93"/>
    <mergeCell ref="D91:D93"/>
    <mergeCell ref="E91:E93"/>
    <mergeCell ref="N91:N93"/>
    <mergeCell ref="F88:F90"/>
    <mergeCell ref="G88:G90"/>
    <mergeCell ref="H88:H90"/>
    <mergeCell ref="G82:G84"/>
    <mergeCell ref="H82:H84"/>
    <mergeCell ref="I82:I84"/>
    <mergeCell ref="I88:I90"/>
    <mergeCell ref="N82:N84"/>
    <mergeCell ref="O82:O84"/>
    <mergeCell ref="J85:J87"/>
    <mergeCell ref="K85:K87"/>
    <mergeCell ref="L85:L87"/>
    <mergeCell ref="M85:M87"/>
    <mergeCell ref="N88:N90"/>
    <mergeCell ref="O88:O90"/>
    <mergeCell ref="O85:O87"/>
    <mergeCell ref="J82:J84"/>
    <mergeCell ref="K82:K84"/>
    <mergeCell ref="B76:B78"/>
    <mergeCell ref="C76:C78"/>
    <mergeCell ref="D76:D78"/>
    <mergeCell ref="E76:E78"/>
    <mergeCell ref="B85:B87"/>
    <mergeCell ref="C85:C87"/>
    <mergeCell ref="D85:D87"/>
    <mergeCell ref="E85:E87"/>
    <mergeCell ref="N85:N87"/>
    <mergeCell ref="B82:B84"/>
    <mergeCell ref="C82:C84"/>
    <mergeCell ref="D82:D84"/>
    <mergeCell ref="E82:E84"/>
    <mergeCell ref="B79:B81"/>
    <mergeCell ref="C79:C81"/>
    <mergeCell ref="D79:D81"/>
    <mergeCell ref="E79:E81"/>
    <mergeCell ref="F85:F87"/>
    <mergeCell ref="G85:G87"/>
    <mergeCell ref="H85:H87"/>
    <mergeCell ref="I85:I87"/>
    <mergeCell ref="L82:L84"/>
    <mergeCell ref="M82:M84"/>
    <mergeCell ref="F82:F84"/>
    <mergeCell ref="N76:N78"/>
    <mergeCell ref="O76:O78"/>
    <mergeCell ref="O73:O75"/>
    <mergeCell ref="J70:J72"/>
    <mergeCell ref="K70:K72"/>
    <mergeCell ref="O79:O81"/>
    <mergeCell ref="J76:J78"/>
    <mergeCell ref="K76:K78"/>
    <mergeCell ref="F79:F81"/>
    <mergeCell ref="G79:G81"/>
    <mergeCell ref="H79:H81"/>
    <mergeCell ref="I79:I81"/>
    <mergeCell ref="L76:L78"/>
    <mergeCell ref="M76:M78"/>
    <mergeCell ref="J79:J81"/>
    <mergeCell ref="K79:K81"/>
    <mergeCell ref="L79:L81"/>
    <mergeCell ref="M79:M81"/>
    <mergeCell ref="N79:N81"/>
    <mergeCell ref="F76:F78"/>
    <mergeCell ref="G76:G78"/>
    <mergeCell ref="H76:H78"/>
    <mergeCell ref="I76:I78"/>
    <mergeCell ref="G70:G72"/>
    <mergeCell ref="O70:O72"/>
    <mergeCell ref="J73:J75"/>
    <mergeCell ref="K73:K75"/>
    <mergeCell ref="L73:L75"/>
    <mergeCell ref="M73:M75"/>
    <mergeCell ref="B64:B66"/>
    <mergeCell ref="C64:C66"/>
    <mergeCell ref="D64:D66"/>
    <mergeCell ref="E64:E66"/>
    <mergeCell ref="B73:B75"/>
    <mergeCell ref="C73:C75"/>
    <mergeCell ref="D73:D75"/>
    <mergeCell ref="E73:E75"/>
    <mergeCell ref="N73:N75"/>
    <mergeCell ref="B70:B72"/>
    <mergeCell ref="C70:C72"/>
    <mergeCell ref="D70:D72"/>
    <mergeCell ref="E70:E72"/>
    <mergeCell ref="B67:B69"/>
    <mergeCell ref="C67:C69"/>
    <mergeCell ref="D67:D69"/>
    <mergeCell ref="E67:E69"/>
    <mergeCell ref="F73:F75"/>
    <mergeCell ref="G73:G75"/>
    <mergeCell ref="H73:H75"/>
    <mergeCell ref="I73:I75"/>
    <mergeCell ref="L70:L72"/>
    <mergeCell ref="M70:M72"/>
    <mergeCell ref="F70:F72"/>
    <mergeCell ref="N64:N66"/>
    <mergeCell ref="H70:H72"/>
    <mergeCell ref="I70:I72"/>
    <mergeCell ref="N70:N72"/>
    <mergeCell ref="O64:O66"/>
    <mergeCell ref="O61:O63"/>
    <mergeCell ref="J58:J60"/>
    <mergeCell ref="K58:K60"/>
    <mergeCell ref="O67:O69"/>
    <mergeCell ref="J64:J66"/>
    <mergeCell ref="K64:K66"/>
    <mergeCell ref="F67:F69"/>
    <mergeCell ref="G67:G69"/>
    <mergeCell ref="H67:H69"/>
    <mergeCell ref="I67:I69"/>
    <mergeCell ref="L64:L66"/>
    <mergeCell ref="M64:M66"/>
    <mergeCell ref="J67:J69"/>
    <mergeCell ref="K67:K69"/>
    <mergeCell ref="L67:L69"/>
    <mergeCell ref="M67:M69"/>
    <mergeCell ref="N67:N69"/>
    <mergeCell ref="F64:F66"/>
    <mergeCell ref="G64:G66"/>
    <mergeCell ref="H64:H66"/>
    <mergeCell ref="I64:I66"/>
    <mergeCell ref="G58:G60"/>
    <mergeCell ref="H58:H60"/>
    <mergeCell ref="B52:B54"/>
    <mergeCell ref="C52:C54"/>
    <mergeCell ref="D52:D54"/>
    <mergeCell ref="E52:E54"/>
    <mergeCell ref="B61:B63"/>
    <mergeCell ref="C61:C63"/>
    <mergeCell ref="D61:D63"/>
    <mergeCell ref="E61:E63"/>
    <mergeCell ref="N61:N63"/>
    <mergeCell ref="B58:B60"/>
    <mergeCell ref="C58:C60"/>
    <mergeCell ref="D58:D60"/>
    <mergeCell ref="E58:E60"/>
    <mergeCell ref="B55:B57"/>
    <mergeCell ref="C55:C57"/>
    <mergeCell ref="D55:D57"/>
    <mergeCell ref="E55:E57"/>
    <mergeCell ref="F61:F63"/>
    <mergeCell ref="G61:G63"/>
    <mergeCell ref="H61:H63"/>
    <mergeCell ref="I61:I63"/>
    <mergeCell ref="L58:L60"/>
    <mergeCell ref="M58:M60"/>
    <mergeCell ref="F58:F60"/>
    <mergeCell ref="N52:N54"/>
    <mergeCell ref="O52:O54"/>
    <mergeCell ref="I58:I60"/>
    <mergeCell ref="N58:N60"/>
    <mergeCell ref="O58:O60"/>
    <mergeCell ref="J61:J63"/>
    <mergeCell ref="K61:K63"/>
    <mergeCell ref="L61:L63"/>
    <mergeCell ref="M61:M63"/>
    <mergeCell ref="O49:O51"/>
    <mergeCell ref="J46:J48"/>
    <mergeCell ref="K46:K48"/>
    <mergeCell ref="O55:O57"/>
    <mergeCell ref="J52:J54"/>
    <mergeCell ref="K52:K54"/>
    <mergeCell ref="F55:F57"/>
    <mergeCell ref="G55:G57"/>
    <mergeCell ref="H55:H57"/>
    <mergeCell ref="I55:I57"/>
    <mergeCell ref="L52:L54"/>
    <mergeCell ref="M52:M54"/>
    <mergeCell ref="J55:J57"/>
    <mergeCell ref="K55:K57"/>
    <mergeCell ref="L55:L57"/>
    <mergeCell ref="M55:M57"/>
    <mergeCell ref="N55:N57"/>
    <mergeCell ref="F52:F54"/>
    <mergeCell ref="G52:G54"/>
    <mergeCell ref="H52:H54"/>
    <mergeCell ref="I52:I54"/>
    <mergeCell ref="G46:G48"/>
    <mergeCell ref="H46:H48"/>
    <mergeCell ref="I46:I48"/>
    <mergeCell ref="N46:N48"/>
    <mergeCell ref="O46:O48"/>
    <mergeCell ref="J49:J51"/>
    <mergeCell ref="K49:K51"/>
    <mergeCell ref="L49:L51"/>
    <mergeCell ref="M49:M51"/>
    <mergeCell ref="B40:B42"/>
    <mergeCell ref="C40:C42"/>
    <mergeCell ref="D40:D42"/>
    <mergeCell ref="E40:E42"/>
    <mergeCell ref="B49:B51"/>
    <mergeCell ref="C49:C51"/>
    <mergeCell ref="D49:D51"/>
    <mergeCell ref="E49:E51"/>
    <mergeCell ref="N49:N51"/>
    <mergeCell ref="B46:B48"/>
    <mergeCell ref="C46:C48"/>
    <mergeCell ref="D46:D48"/>
    <mergeCell ref="E46:E48"/>
    <mergeCell ref="B43:B45"/>
    <mergeCell ref="C43:C45"/>
    <mergeCell ref="D43:D45"/>
    <mergeCell ref="E43:E45"/>
    <mergeCell ref="F49:F51"/>
    <mergeCell ref="G49:G51"/>
    <mergeCell ref="H49:H51"/>
    <mergeCell ref="I49:I51"/>
    <mergeCell ref="L46:L48"/>
    <mergeCell ref="M46:M48"/>
    <mergeCell ref="F46:F48"/>
    <mergeCell ref="O43:O45"/>
    <mergeCell ref="J40:J42"/>
    <mergeCell ref="K40:K42"/>
    <mergeCell ref="F43:F45"/>
    <mergeCell ref="G43:G45"/>
    <mergeCell ref="H43:H45"/>
    <mergeCell ref="I43:I45"/>
    <mergeCell ref="L40:L42"/>
    <mergeCell ref="M40:M42"/>
    <mergeCell ref="J43:J45"/>
    <mergeCell ref="K43:K45"/>
    <mergeCell ref="L43:L45"/>
    <mergeCell ref="M43:M45"/>
    <mergeCell ref="N43:N45"/>
    <mergeCell ref="F40:F42"/>
    <mergeCell ref="G40:G42"/>
    <mergeCell ref="H40:H42"/>
    <mergeCell ref="I40:I42"/>
    <mergeCell ref="O34:O36"/>
    <mergeCell ref="J37:J39"/>
    <mergeCell ref="K37:K39"/>
    <mergeCell ref="L37:L39"/>
    <mergeCell ref="M37:M39"/>
    <mergeCell ref="N40:N42"/>
    <mergeCell ref="O40:O42"/>
    <mergeCell ref="O37:O39"/>
    <mergeCell ref="J34:J36"/>
    <mergeCell ref="K34:K36"/>
    <mergeCell ref="N37:N39"/>
    <mergeCell ref="M34:M36"/>
    <mergeCell ref="N34:N36"/>
    <mergeCell ref="B31:B33"/>
    <mergeCell ref="C31:C33"/>
    <mergeCell ref="D31:D33"/>
    <mergeCell ref="E31:E33"/>
    <mergeCell ref="F37:F39"/>
    <mergeCell ref="G37:G39"/>
    <mergeCell ref="H37:H39"/>
    <mergeCell ref="I37:I39"/>
    <mergeCell ref="L34:L36"/>
    <mergeCell ref="F34:F36"/>
    <mergeCell ref="G34:G36"/>
    <mergeCell ref="H34:H36"/>
    <mergeCell ref="I34:I36"/>
    <mergeCell ref="B37:B39"/>
    <mergeCell ref="C37:C39"/>
    <mergeCell ref="D37:D39"/>
    <mergeCell ref="E37:E39"/>
    <mergeCell ref="B34:B36"/>
    <mergeCell ref="C34:C36"/>
    <mergeCell ref="D34:D36"/>
    <mergeCell ref="E34:E36"/>
    <mergeCell ref="O31:O33"/>
    <mergeCell ref="J28:J30"/>
    <mergeCell ref="K28:K30"/>
    <mergeCell ref="F31:F33"/>
    <mergeCell ref="G31:G33"/>
    <mergeCell ref="H31:H33"/>
    <mergeCell ref="I31:I33"/>
    <mergeCell ref="L28:L30"/>
    <mergeCell ref="M28:M30"/>
    <mergeCell ref="J31:J33"/>
    <mergeCell ref="K31:K33"/>
    <mergeCell ref="L31:L33"/>
    <mergeCell ref="M31:M33"/>
    <mergeCell ref="N31:N33"/>
    <mergeCell ref="F28:F30"/>
    <mergeCell ref="G28:G30"/>
    <mergeCell ref="H28:H30"/>
    <mergeCell ref="I28:I30"/>
    <mergeCell ref="N28:N30"/>
    <mergeCell ref="O28:O30"/>
    <mergeCell ref="O25:O27"/>
    <mergeCell ref="J22:J24"/>
    <mergeCell ref="K22:K24"/>
    <mergeCell ref="F25:F27"/>
    <mergeCell ref="G25:G27"/>
    <mergeCell ref="H25:H27"/>
    <mergeCell ref="I25:I27"/>
    <mergeCell ref="L22:L24"/>
    <mergeCell ref="M22:M24"/>
    <mergeCell ref="O22:O24"/>
    <mergeCell ref="B28:B30"/>
    <mergeCell ref="C28:C30"/>
    <mergeCell ref="D28:D30"/>
    <mergeCell ref="E28:E30"/>
    <mergeCell ref="B19:B21"/>
    <mergeCell ref="C19:C21"/>
    <mergeCell ref="D19:D21"/>
    <mergeCell ref="E19:E21"/>
    <mergeCell ref="N22:N24"/>
    <mergeCell ref="J25:J27"/>
    <mergeCell ref="K25:K27"/>
    <mergeCell ref="L25:L27"/>
    <mergeCell ref="M25:M27"/>
    <mergeCell ref="F19:F21"/>
    <mergeCell ref="G19:G21"/>
    <mergeCell ref="H19:H21"/>
    <mergeCell ref="I19:I21"/>
    <mergeCell ref="B25:B27"/>
    <mergeCell ref="C25:C27"/>
    <mergeCell ref="D25:D27"/>
    <mergeCell ref="E25:E27"/>
    <mergeCell ref="N25:N27"/>
    <mergeCell ref="B22:B24"/>
    <mergeCell ref="C22:C24"/>
    <mergeCell ref="D22:D24"/>
    <mergeCell ref="E22:E24"/>
    <mergeCell ref="F22:F24"/>
    <mergeCell ref="G22:G24"/>
    <mergeCell ref="H22:H24"/>
    <mergeCell ref="I22:I24"/>
    <mergeCell ref="B16:B18"/>
    <mergeCell ref="C16:C18"/>
    <mergeCell ref="D16:D18"/>
    <mergeCell ref="E16:E18"/>
    <mergeCell ref="F16:F18"/>
    <mergeCell ref="G16:G18"/>
    <mergeCell ref="H16:H18"/>
    <mergeCell ref="I16:I18"/>
    <mergeCell ref="B13:B15"/>
    <mergeCell ref="C13:C15"/>
    <mergeCell ref="D13:D15"/>
    <mergeCell ref="E13:E15"/>
    <mergeCell ref="F13:F15"/>
    <mergeCell ref="G13:G15"/>
    <mergeCell ref="H13:H15"/>
    <mergeCell ref="I13:I15"/>
    <mergeCell ref="L16:L18"/>
    <mergeCell ref="J16:J18"/>
    <mergeCell ref="K16:K18"/>
    <mergeCell ref="O13:O15"/>
    <mergeCell ref="N16:N18"/>
    <mergeCell ref="O16:O18"/>
    <mergeCell ref="J19:J21"/>
    <mergeCell ref="K19:K21"/>
    <mergeCell ref="L19:L21"/>
    <mergeCell ref="M19:M21"/>
    <mergeCell ref="J13:J15"/>
    <mergeCell ref="K13:K15"/>
    <mergeCell ref="L13:L15"/>
    <mergeCell ref="M13:M15"/>
    <mergeCell ref="N19:N21"/>
    <mergeCell ref="O19:O21"/>
    <mergeCell ref="N13:N15"/>
    <mergeCell ref="M16:M18"/>
    <mergeCell ref="Q8:R8"/>
    <mergeCell ref="S8:S9"/>
    <mergeCell ref="J10:J12"/>
    <mergeCell ref="K10:K12"/>
    <mergeCell ref="L10:L12"/>
    <mergeCell ref="M10:M12"/>
    <mergeCell ref="F10:F12"/>
    <mergeCell ref="G10:G12"/>
    <mergeCell ref="H10:H12"/>
    <mergeCell ref="I10:I12"/>
    <mergeCell ref="B10:B12"/>
    <mergeCell ref="C10:C12"/>
    <mergeCell ref="D10:D12"/>
    <mergeCell ref="E10:E12"/>
    <mergeCell ref="B2:K2"/>
    <mergeCell ref="L3:O3"/>
    <mergeCell ref="B5:J5"/>
    <mergeCell ref="B8:B9"/>
    <mergeCell ref="C8:J9"/>
    <mergeCell ref="K8:K9"/>
    <mergeCell ref="L8:L9"/>
    <mergeCell ref="M8:M9"/>
    <mergeCell ref="N8:N9"/>
    <mergeCell ref="O8:O9"/>
    <mergeCell ref="N10:N12"/>
    <mergeCell ref="O10:O12"/>
  </mergeCells>
  <phoneticPr fontId="2"/>
  <dataValidations count="5">
    <dataValidation type="list" allowBlank="1" showInputMessage="1" showErrorMessage="1" sqref="M10:M15">
      <formula1>$AL$9:$AL$12</formula1>
    </dataValidation>
    <dataValidation type="list" allowBlank="1" showInputMessage="1" showErrorMessage="1" sqref="H10:H15 J10:J15">
      <formula1>$AK$9:$AK$111</formula1>
    </dataValidation>
    <dataValidation type="list" allowBlank="1" showInputMessage="1" showErrorMessage="1" sqref="F10:F15">
      <formula1>$AI$9:$AI$34</formula1>
    </dataValidation>
    <dataValidation type="list" allowBlank="1" showInputMessage="1" showErrorMessage="1" sqref="C10:C15">
      <formula1>$AG$9</formula1>
    </dataValidation>
    <dataValidation type="list" allowBlank="1" showInputMessage="1" showErrorMessage="1" sqref="D10:D15">
      <formula1>$AH$9:$AH$11</formula1>
    </dataValidation>
  </dataValidations>
  <hyperlinks>
    <hyperlink ref="S102" r:id="rId1"/>
  </hyperlinks>
  <printOptions horizontalCentered="1"/>
  <pageMargins left="0.31496062992125984" right="0.31496062992125984" top="0.74803149606299213" bottom="0.74803149606299213" header="0.31496062992125984" footer="0.31496062992125984"/>
  <pageSetup paperSize="9" scale="57" orientation="landscape" r:id="rId2"/>
  <rowBreaks count="1" manualBreakCount="1">
    <brk id="106" min="1"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X109"/>
  <sheetViews>
    <sheetView view="pageBreakPreview" topLeftCell="B2" zoomScale="55" zoomScaleNormal="70" zoomScaleSheetLayoutView="55" zoomScalePageLayoutView="55" workbookViewId="0">
      <selection activeCell="K101" sqref="K101"/>
    </sheetView>
  </sheetViews>
  <sheetFormatPr defaultColWidth="8.875" defaultRowHeight="13.5"/>
  <cols>
    <col min="1" max="1" width="6.875" style="2" hidden="1" customWidth="1"/>
    <col min="2" max="2" width="7.75" style="1" customWidth="1"/>
    <col min="3" max="10" width="3.75" style="1" customWidth="1"/>
    <col min="11" max="11" width="40.875" style="1" customWidth="1"/>
    <col min="12" max="15" width="15.875" style="1" customWidth="1"/>
    <col min="16" max="16" width="13.5" style="1" hidden="1" customWidth="1"/>
    <col min="17" max="18" width="28.75" style="1" customWidth="1"/>
    <col min="19" max="19" width="50.75" style="1" customWidth="1"/>
    <col min="20" max="20" width="10.75" style="2" hidden="1" customWidth="1"/>
    <col min="21" max="21" width="5.75" style="1" customWidth="1"/>
    <col min="22" max="22" width="10.75" style="1" customWidth="1"/>
    <col min="23" max="23" width="5.75" style="1" customWidth="1"/>
    <col min="24" max="24" width="9.75" style="1" customWidth="1"/>
    <col min="25" max="25" width="10.75" style="1" customWidth="1"/>
    <col min="26" max="26" width="15.75" style="1" customWidth="1"/>
    <col min="27" max="16384" width="8.875" style="1"/>
  </cols>
  <sheetData>
    <row r="1" spans="1:20" ht="24.95" hidden="1" customHeight="1">
      <c r="B1" s="1" t="str">
        <f>L1&amp;Q3&amp;L1&amp;L1&amp;L1&amp;K5</f>
        <v>******平成２５年度******************国土交通省</v>
      </c>
      <c r="L1" s="1" t="s">
        <v>26</v>
      </c>
    </row>
    <row r="2" spans="1:20" ht="32.85" customHeight="1">
      <c r="B2" s="61" t="s">
        <v>25</v>
      </c>
      <c r="C2" s="61"/>
      <c r="D2" s="61"/>
      <c r="E2" s="61"/>
      <c r="F2" s="61"/>
      <c r="G2" s="61"/>
      <c r="H2" s="61"/>
      <c r="I2" s="61"/>
      <c r="J2" s="62"/>
      <c r="K2" s="62"/>
      <c r="L2" s="39"/>
      <c r="M2" s="39"/>
      <c r="N2" s="39"/>
      <c r="S2" s="37" t="str">
        <f>IF(B10="","該当なし","")</f>
        <v>該当なし</v>
      </c>
    </row>
    <row r="3" spans="1:20" ht="25.5" customHeight="1">
      <c r="B3" s="8"/>
      <c r="C3" s="8"/>
      <c r="D3" s="8"/>
      <c r="E3" s="8"/>
      <c r="F3" s="8"/>
      <c r="G3" s="8"/>
      <c r="H3" s="8"/>
      <c r="I3" s="8"/>
      <c r="J3" s="8"/>
      <c r="K3" s="52" t="s">
        <v>50</v>
      </c>
      <c r="L3" s="75" t="s">
        <v>29</v>
      </c>
      <c r="M3" s="75"/>
      <c r="N3" s="75"/>
      <c r="O3" s="75"/>
      <c r="P3" s="44"/>
      <c r="Q3" s="44" t="s">
        <v>24</v>
      </c>
      <c r="R3" s="8"/>
      <c r="S3" s="8"/>
    </row>
    <row r="4" spans="1:20" ht="10.5" customHeight="1">
      <c r="B4" s="36"/>
      <c r="C4" s="36"/>
      <c r="D4" s="36"/>
      <c r="E4" s="36"/>
      <c r="F4" s="36"/>
      <c r="G4" s="36"/>
      <c r="H4" s="36"/>
      <c r="I4" s="36"/>
      <c r="J4" s="36"/>
      <c r="K4" s="36"/>
      <c r="L4" s="36"/>
      <c r="M4" s="36"/>
      <c r="N4" s="36"/>
      <c r="O4" s="36"/>
      <c r="P4" s="36"/>
      <c r="Q4" s="36"/>
      <c r="S4" s="35"/>
    </row>
    <row r="5" spans="1:20" ht="25.5" customHeight="1">
      <c r="B5" s="63" t="s">
        <v>23</v>
      </c>
      <c r="C5" s="63"/>
      <c r="D5" s="63"/>
      <c r="E5" s="63"/>
      <c r="F5" s="63"/>
      <c r="G5" s="63"/>
      <c r="H5" s="63"/>
      <c r="I5" s="63"/>
      <c r="J5" s="63"/>
      <c r="K5" s="45" t="s">
        <v>28</v>
      </c>
      <c r="L5" s="34"/>
      <c r="M5" s="34"/>
      <c r="N5" s="34"/>
      <c r="O5" s="32"/>
      <c r="P5" s="32"/>
      <c r="Q5" s="33"/>
      <c r="S5" s="46" t="s">
        <v>49</v>
      </c>
    </row>
    <row r="6" spans="1:20" ht="14.25">
      <c r="B6" s="31" t="s">
        <v>21</v>
      </c>
      <c r="C6" s="31"/>
      <c r="D6" s="31"/>
      <c r="E6" s="31"/>
      <c r="F6" s="31"/>
      <c r="G6" s="31"/>
      <c r="H6" s="31"/>
      <c r="I6" s="31"/>
      <c r="J6" s="7"/>
      <c r="S6" s="6" t="s">
        <v>20</v>
      </c>
    </row>
    <row r="7" spans="1:20" s="28" customFormat="1" ht="14.25" hidden="1">
      <c r="A7" s="28">
        <v>1</v>
      </c>
      <c r="B7" s="30">
        <v>2</v>
      </c>
      <c r="C7" s="30">
        <v>3</v>
      </c>
      <c r="D7" s="30">
        <v>4</v>
      </c>
      <c r="E7" s="30">
        <v>5</v>
      </c>
      <c r="F7" s="30">
        <v>6</v>
      </c>
      <c r="G7" s="30">
        <v>7</v>
      </c>
      <c r="H7" s="30">
        <v>8</v>
      </c>
      <c r="I7" s="30">
        <v>9</v>
      </c>
      <c r="J7" s="29">
        <v>10</v>
      </c>
      <c r="K7" s="29">
        <v>11</v>
      </c>
      <c r="L7" s="29">
        <v>12</v>
      </c>
      <c r="M7" s="29">
        <v>13</v>
      </c>
      <c r="N7" s="29">
        <v>14</v>
      </c>
      <c r="O7" s="29"/>
      <c r="P7" s="29"/>
      <c r="Q7" s="29" t="str">
        <f>IF(Q3="平成２３年度","19",IF(Q3="平成２４年度","20",IF(Q3="平成２５年度","21",IF(Q3="平成２６年度","22",IF(Q3="平成２７年度","23")))))</f>
        <v>21</v>
      </c>
      <c r="R7" s="29"/>
      <c r="T7" s="28">
        <v>29</v>
      </c>
    </row>
    <row r="8" spans="1:20" ht="21.6" customHeight="1">
      <c r="B8" s="64" t="s">
        <v>13</v>
      </c>
      <c r="C8" s="66" t="s">
        <v>12</v>
      </c>
      <c r="D8" s="67"/>
      <c r="E8" s="67"/>
      <c r="F8" s="67"/>
      <c r="G8" s="67"/>
      <c r="H8" s="67"/>
      <c r="I8" s="67"/>
      <c r="J8" s="68"/>
      <c r="K8" s="72" t="s">
        <v>11</v>
      </c>
      <c r="L8" s="72" t="s">
        <v>10</v>
      </c>
      <c r="M8" s="72" t="s">
        <v>9</v>
      </c>
      <c r="N8" s="72" t="s">
        <v>8</v>
      </c>
      <c r="O8" s="85" t="s">
        <v>30</v>
      </c>
      <c r="P8" s="43"/>
      <c r="Q8" s="92" t="s">
        <v>31</v>
      </c>
      <c r="R8" s="93"/>
      <c r="S8" s="60" t="s">
        <v>18</v>
      </c>
    </row>
    <row r="9" spans="1:20" ht="87" customHeight="1">
      <c r="B9" s="65"/>
      <c r="C9" s="69"/>
      <c r="D9" s="70"/>
      <c r="E9" s="70"/>
      <c r="F9" s="70"/>
      <c r="G9" s="70"/>
      <c r="H9" s="70"/>
      <c r="I9" s="70"/>
      <c r="J9" s="71"/>
      <c r="K9" s="73"/>
      <c r="L9" s="73"/>
      <c r="M9" s="74"/>
      <c r="N9" s="74"/>
      <c r="O9" s="86"/>
      <c r="P9" s="38"/>
      <c r="Q9" s="55" t="s">
        <v>17</v>
      </c>
      <c r="R9" s="56" t="s">
        <v>33</v>
      </c>
      <c r="S9" s="60"/>
    </row>
    <row r="10" spans="1:20" s="7" customFormat="1" ht="25.15" customHeight="1">
      <c r="A10" s="40" t="str">
        <f>IF(TYPE(VLOOKUP($B$1,#REF!,$A$7,FALSE))&lt;&gt;16,VLOOKUP($B$1,#REF!,$A$7+A7,FALSE),"")</f>
        <v/>
      </c>
      <c r="B10" s="100" t="str">
        <f>IF(TYPE(VLOOKUP($A$10,#REF!,$B$7,FALSE))&lt;&gt;16,VLOOKUP($A$10,#REF!,$B$7,FALSE),"")</f>
        <v/>
      </c>
      <c r="C10" s="116" t="str">
        <f>IF(TYPE(VLOOKUP($A$10,#REF!,C7,FALSE))&lt;&gt;16,VLOOKUP($A$10,#REF!,C7,FALSE),"")</f>
        <v/>
      </c>
      <c r="D10" s="119" t="str">
        <f>IF(TYPE(VLOOKUP($A$10,#REF!,D7,FALSE))&lt;&gt;16,VLOOKUP($A$10,#REF!,D7,FALSE),"")</f>
        <v/>
      </c>
      <c r="E10" s="119" t="str">
        <f>IF(TYPE(VLOOKUP($A$10,#REF!,E7,FALSE))&lt;&gt;16,VLOOKUP($A$10,#REF!,E7,FALSE),"")</f>
        <v/>
      </c>
      <c r="F10" s="119" t="str">
        <f>IF(TYPE(VLOOKUP($A$10,#REF!,F7,FALSE))&lt;&gt;16,VLOOKUP($A$10,#REF!,F7,FALSE),"")</f>
        <v/>
      </c>
      <c r="G10" s="119" t="str">
        <f>IF(TYPE(VLOOKUP($A$10,#REF!,G7,FALSE))&lt;&gt;16,VLOOKUP($A$10,#REF!,G7,FALSE),"")</f>
        <v/>
      </c>
      <c r="H10" s="119" t="str">
        <f>IF(TYPE(VLOOKUP($A$10,#REF!,H7,FALSE))&lt;&gt;16,VLOOKUP($A$10,#REF!,H7,FALSE),"")</f>
        <v/>
      </c>
      <c r="I10" s="119" t="str">
        <f>IF(TYPE(VLOOKUP($A$10,#REF!,I7,FALSE))&lt;&gt;16,VLOOKUP($A$10,#REF!,I7,FALSE),"")</f>
        <v/>
      </c>
      <c r="J10" s="119" t="str">
        <f>IF(TYPE(VLOOKUP($A$10,#REF!,J7,FALSE))&lt;&gt;16,VLOOKUP($A$10,#REF!,J7,FALSE),"")</f>
        <v/>
      </c>
      <c r="K10" s="140" t="str">
        <f>IF(TYPE(VLOOKUP($A$10,#REF!,K7,FALSE))&lt;&gt;16,VLOOKUP($A$10,#REF!,K7,FALSE),"")</f>
        <v/>
      </c>
      <c r="L10" s="113" t="str">
        <f>IF(TYPE(VLOOKUP($A$10,#REF!,L7,FALSE))&lt;&gt;16,VLOOKUP($A$10,#REF!,L7,FALSE),"")</f>
        <v/>
      </c>
      <c r="M10" s="113" t="str">
        <f>IF(TYPE(VLOOKUP($A$10,#REF!,M7,FALSE))&lt;&gt;16,VLOOKUP($A$10,#REF!,M7,FALSE),"")</f>
        <v/>
      </c>
      <c r="N10" s="113" t="str">
        <f>IF(TYPE(VLOOKUP($A$10,#REF!,N7,FALSE))&lt;&gt;16,VLOOKUP($A$10,#REF!,N7,FALSE),"")</f>
        <v/>
      </c>
      <c r="O10" s="76" t="str">
        <f>IF(D10="","",IF(C10="◆",0.5,IF(D10="A",0.5,IF(D10="B",0.5,0.6666667))))</f>
        <v/>
      </c>
      <c r="P10" s="27" t="s">
        <v>7</v>
      </c>
      <c r="Q10" s="19" t="str">
        <f>IF(TYPE(VLOOKUP($A$10,#REF!,Q7,FALSE))&lt;&gt;16,VLOOKUP($A$10,#REF!,Q7,FALSE),"")</f>
        <v/>
      </c>
      <c r="R10" s="19" t="str">
        <f>IF(Q10="","",IF(C10=0,ROUNDDOWN(O10*Q10,),ROUNDDOWN(#REF!*0.5,)))</f>
        <v/>
      </c>
      <c r="S10" s="24"/>
      <c r="T10" s="42" t="e">
        <f>IF(TYPE(VLOOKUP($A$10,#REF!,T7,FALSE))&lt;&gt;16,VLOOKUP($A$10,#REF!,T7,FALSE),"")+1</f>
        <v>#VALUE!</v>
      </c>
    </row>
    <row r="11" spans="1:20" s="7" customFormat="1" ht="25.15" customHeight="1">
      <c r="A11" s="47" t="str">
        <f>IF(A10="","",A10+1)</f>
        <v/>
      </c>
      <c r="B11" s="101"/>
      <c r="C11" s="117"/>
      <c r="D11" s="120"/>
      <c r="E11" s="120"/>
      <c r="F11" s="120"/>
      <c r="G11" s="120"/>
      <c r="H11" s="120"/>
      <c r="I11" s="120"/>
      <c r="J11" s="120"/>
      <c r="K11" s="141"/>
      <c r="L11" s="114"/>
      <c r="M11" s="114"/>
      <c r="N11" s="114"/>
      <c r="O11" s="77"/>
      <c r="P11" s="48" t="s">
        <v>6</v>
      </c>
      <c r="Q11" s="16" t="str">
        <f>IF(TYPE(VLOOKUP($A$11,#REF!,Q7,FALSE))&lt;&gt;16,VLOOKUP($A$11,#REF!,Q7,FALSE),"")</f>
        <v/>
      </c>
      <c r="R11" s="16" t="str">
        <f>IF(Q11="","",IF(C10=0,ROUNDDOWN(O10*Q11,),ROUNDDOWN(#REF!*0.5,)))</f>
        <v/>
      </c>
      <c r="S11" s="22"/>
      <c r="T11" s="42" t="e">
        <f>IF(TYPE(VLOOKUP($A$11,#REF!,T7,FALSE))&lt;&gt;16,VLOOKUP($A$11,#REF!,T7,FALSE),"")+1</f>
        <v>#VALUE!</v>
      </c>
    </row>
    <row r="12" spans="1:20" s="7" customFormat="1" ht="25.15" customHeight="1">
      <c r="A12" s="47" t="str">
        <f>IF(A11="","",A11+1)</f>
        <v/>
      </c>
      <c r="B12" s="102"/>
      <c r="C12" s="118"/>
      <c r="D12" s="121"/>
      <c r="E12" s="121"/>
      <c r="F12" s="121"/>
      <c r="G12" s="121"/>
      <c r="H12" s="121"/>
      <c r="I12" s="121"/>
      <c r="J12" s="121"/>
      <c r="K12" s="142"/>
      <c r="L12" s="115"/>
      <c r="M12" s="115"/>
      <c r="N12" s="115"/>
      <c r="O12" s="78"/>
      <c r="P12" s="49" t="s">
        <v>5</v>
      </c>
      <c r="Q12" s="12" t="str">
        <f>IF(TYPE(VLOOKUP($A$12,#REF!,Q7,FALSE))&lt;&gt;16,VLOOKUP($A$12,#REF!,Q7,FALSE),"")</f>
        <v/>
      </c>
      <c r="R12" s="12" t="str">
        <f>IF(Q12="","",IF(C10=0,ROUNDDOWN(O10*Q12,),ROUNDDOWN(#REF!*0.8,)))</f>
        <v/>
      </c>
      <c r="S12" s="21"/>
      <c r="T12" s="42" t="e">
        <f>IF(TYPE(VLOOKUP($A$12,#REF!,T7,FALSE))&lt;&gt;16,VLOOKUP($A$12,#REF!,T7,FALSE),"")+1</f>
        <v>#VALUE!</v>
      </c>
    </row>
    <row r="13" spans="1:20" s="7" customFormat="1" ht="25.15" customHeight="1">
      <c r="A13" s="47" t="str">
        <f ca="1">IF(TYPE(VLOOKUP($B$1,INDIRECT("'１－２'!$A"&amp;T12&amp;":$AT$400"),1,FALSE))&lt;&gt;16,VLOOKUP($B$1,INDIRECT("'１－２'!$A"&amp;T12&amp;":$AT$400"),2,FALSE),"")</f>
        <v/>
      </c>
      <c r="B13" s="100" t="str">
        <f ca="1">IF(TYPE(VLOOKUP($A$13,#REF!,$B$7,FALSE))&lt;&gt;16,VLOOKUP($A$13,#REF!,$B$7,FALSE),"")</f>
        <v/>
      </c>
      <c r="C13" s="116" t="str">
        <f ca="1">IF(TYPE(VLOOKUP(A13,#REF!,$C$7,FALSE))&lt;&gt;16,VLOOKUP(A13,#REF!,$C$7,FALSE),"")</f>
        <v/>
      </c>
      <c r="D13" s="119" t="str">
        <f ca="1">IF(TYPE(VLOOKUP(A13,#REF!,$D$7,FALSE))&lt;&gt;16,VLOOKUP(A13,#REF!,$D$7,FALSE),"")</f>
        <v/>
      </c>
      <c r="E13" s="119" t="str">
        <f ca="1">IF(TYPE(VLOOKUP(A13,#REF!,$E$7,FALSE))&lt;&gt;16,VLOOKUP(A13,#REF!,$E$7,FALSE),"")</f>
        <v/>
      </c>
      <c r="F13" s="119" t="str">
        <f ca="1">IF(TYPE(VLOOKUP(A13,#REF!,$F$7,FALSE))&lt;&gt;16,VLOOKUP(A13,#REF!,$F$7,FALSE),"")</f>
        <v/>
      </c>
      <c r="G13" s="119" t="str">
        <f ca="1">IF(TYPE(VLOOKUP(A13,#REF!,$G$7,FALSE))&lt;&gt;16,VLOOKUP(A13,#REF!,$G$7,FALSE),"")</f>
        <v/>
      </c>
      <c r="H13" s="119" t="str">
        <f ca="1">IF(TYPE(VLOOKUP(A13,#REF!,$H$7,FALSE))&lt;&gt;16,VLOOKUP(A13,#REF!,$H$7,FALSE),"")</f>
        <v/>
      </c>
      <c r="I13" s="119" t="str">
        <f ca="1">IF(TYPE(VLOOKUP(A13,#REF!,$I$7,FALSE))&lt;&gt;16,VLOOKUP(A13,#REF!,$I$7,FALSE),"")</f>
        <v/>
      </c>
      <c r="J13" s="122" t="str">
        <f ca="1">IF(TYPE(VLOOKUP(A13,#REF!,$J$7,FALSE))&lt;&gt;16,VLOOKUP(A13,#REF!,$J$7,FALSE),"")</f>
        <v/>
      </c>
      <c r="K13" s="110" t="str">
        <f ca="1">IF(TYPE(VLOOKUP(A13,#REF!,$K$7,FALSE))&lt;&gt;16,VLOOKUP(A13,#REF!,$K$7,FALSE),"")</f>
        <v/>
      </c>
      <c r="L13" s="113" t="str">
        <f ca="1">IF(TYPE(VLOOKUP(A13,#REF!,$L$7,FALSE))&lt;&gt;16,VLOOKUP(A13,#REF!,$L$7,FALSE),"")</f>
        <v/>
      </c>
      <c r="M13" s="113" t="str">
        <f ca="1">IF(TYPE(VLOOKUP(A13,#REF!,$M$7,FALSE))&lt;&gt;16,VLOOKUP(A13,#REF!,$M$7,FALSE),"")</f>
        <v/>
      </c>
      <c r="N13" s="113" t="str">
        <f ca="1">IF(TYPE(VLOOKUP(A13,#REF!,$N$7,FALSE))&lt;&gt;16,VLOOKUP(A13,#REF!,$N$7,FALSE),"")</f>
        <v/>
      </c>
      <c r="O13" s="76" t="str">
        <f ca="1">IF(D13="","",IF(C13="◆",0.5,IF(D13="A",0.5,IF(D13="B",0.5,0.6666667))))</f>
        <v/>
      </c>
      <c r="P13" s="27" t="s">
        <v>7</v>
      </c>
      <c r="Q13" s="19" t="str">
        <f ca="1">IF(TYPE(VLOOKUP(A13,#REF!,$Q$7,FALSE))&lt;&gt;16,VLOOKUP(A13,#REF!,$Q$7,FALSE),"")</f>
        <v/>
      </c>
      <c r="R13" s="19" t="str">
        <f ca="1">IF(Q13="","",IF(C13=0,ROUNDDOWN(O13*Q13,),ROUNDDOWN(#REF!*0.5,)))</f>
        <v/>
      </c>
      <c r="S13" s="24"/>
      <c r="T13" s="42" t="e">
        <f ca="1">IF(TYPE(VLOOKUP($A$13,#REF!,T7,FALSE))&lt;&gt;16,VLOOKUP($A$13,#REF!,T7,FALSE),"")+1</f>
        <v>#VALUE!</v>
      </c>
    </row>
    <row r="14" spans="1:20" s="7" customFormat="1" ht="25.15" customHeight="1">
      <c r="A14" s="47" t="str">
        <f ca="1">IF(A13="","",A13+1)</f>
        <v/>
      </c>
      <c r="B14" s="108"/>
      <c r="C14" s="117"/>
      <c r="D14" s="120"/>
      <c r="E14" s="120"/>
      <c r="F14" s="120"/>
      <c r="G14" s="120"/>
      <c r="H14" s="120"/>
      <c r="I14" s="120"/>
      <c r="J14" s="123"/>
      <c r="K14" s="111"/>
      <c r="L14" s="114"/>
      <c r="M14" s="114"/>
      <c r="N14" s="114"/>
      <c r="O14" s="77"/>
      <c r="P14" s="48" t="s">
        <v>6</v>
      </c>
      <c r="Q14" s="23" t="str">
        <f ca="1">IF(TYPE(VLOOKUP(A14,#REF!,$Q$7,FALSE))&lt;&gt;16,VLOOKUP(A14,#REF!,$Q$7,FALSE),"")</f>
        <v/>
      </c>
      <c r="R14" s="16" t="str">
        <f ca="1">IF(Q14="","",IF(C13=0,ROUNDDOWN(O13*Q14,),ROUNDDOWN(#REF!*0.5,)))</f>
        <v/>
      </c>
      <c r="S14" s="22"/>
      <c r="T14" s="42" t="e">
        <f ca="1">IF(TYPE(VLOOKUP(A14,#REF!,$T$7,FALSE))&lt;&gt;16,VLOOKUP(A14,#REF!,$T$7,FALSE),"")+1</f>
        <v>#VALUE!</v>
      </c>
    </row>
    <row r="15" spans="1:20" s="7" customFormat="1" ht="25.15" customHeight="1">
      <c r="A15" s="47" t="str">
        <f ca="1">IF(A14="","",A14+1)</f>
        <v/>
      </c>
      <c r="B15" s="109"/>
      <c r="C15" s="118"/>
      <c r="D15" s="121"/>
      <c r="E15" s="121"/>
      <c r="F15" s="121"/>
      <c r="G15" s="121"/>
      <c r="H15" s="121"/>
      <c r="I15" s="121"/>
      <c r="J15" s="124"/>
      <c r="K15" s="112"/>
      <c r="L15" s="115"/>
      <c r="M15" s="115"/>
      <c r="N15" s="115"/>
      <c r="O15" s="78"/>
      <c r="P15" s="49" t="s">
        <v>5</v>
      </c>
      <c r="Q15" s="12" t="str">
        <f ca="1">IF(TYPE(VLOOKUP(A15,#REF!,$Q$7,FALSE))&lt;&gt;16,VLOOKUP(A15,#REF!,$Q$7,FALSE),"")</f>
        <v/>
      </c>
      <c r="R15" s="12" t="str">
        <f ca="1">IF(Q15="","",IF(C13=0,ROUNDDOWN(O13*Q15,),ROUNDDOWN(#REF!*0.8,)))</f>
        <v/>
      </c>
      <c r="S15" s="21"/>
      <c r="T15" s="42" t="e">
        <f ca="1">IF(TYPE(VLOOKUP(A15,#REF!,$T$7,FALSE))&lt;&gt;16,VLOOKUP(A15,#REF!,$T$7,FALSE),"")+1</f>
        <v>#VALUE!</v>
      </c>
    </row>
    <row r="16" spans="1:20" s="7" customFormat="1" ht="25.15" customHeight="1">
      <c r="A16" s="47" t="str">
        <f ca="1">IF(TYPE(VLOOKUP($B$1,INDIRECT("'１－２'!$A"&amp;T15&amp;":$AT$400"),1,FALSE))&lt;&gt;16,VLOOKUP($B$1,INDIRECT("'１－２'!$A"&amp;T15&amp;":$AT$400"),2,FALSE),"")</f>
        <v/>
      </c>
      <c r="B16" s="100" t="str">
        <f ca="1">IF(TYPE(VLOOKUP($A$16,#REF!,$B$7,FALSE))&lt;&gt;16,VLOOKUP($A$16,#REF!,$B$7,FALSE),"")</f>
        <v/>
      </c>
      <c r="C16" s="116" t="str">
        <f ca="1">IF(TYPE(VLOOKUP(A16,#REF!,$C$7,FALSE))&lt;&gt;16,VLOOKUP(A16,#REF!,$C$7,FALSE),"")</f>
        <v/>
      </c>
      <c r="D16" s="119" t="str">
        <f ca="1">IF(TYPE(VLOOKUP(A16,#REF!,$D$7,FALSE))&lt;&gt;16,VLOOKUP(A16,#REF!,$D$7,FALSE),"")</f>
        <v/>
      </c>
      <c r="E16" s="119" t="str">
        <f ca="1">IF(TYPE(VLOOKUP(A16,#REF!,$E$7,FALSE))&lt;&gt;16,VLOOKUP(A16,#REF!,$E$7,FALSE),"")</f>
        <v/>
      </c>
      <c r="F16" s="119" t="str">
        <f ca="1">IF(TYPE(VLOOKUP(A16,#REF!,$F$7,FALSE))&lt;&gt;16,VLOOKUP(A16,#REF!,$F$7,FALSE),"")</f>
        <v/>
      </c>
      <c r="G16" s="119" t="str">
        <f ca="1">IF(TYPE(VLOOKUP(A16,#REF!,$G$7,FALSE))&lt;&gt;16,VLOOKUP(A16,#REF!,$G$7,FALSE),"")</f>
        <v/>
      </c>
      <c r="H16" s="119" t="str">
        <f ca="1">IF(TYPE(VLOOKUP(A16,#REF!,$H$7,FALSE))&lt;&gt;16,VLOOKUP(A16,#REF!,$H$7,FALSE),"")</f>
        <v/>
      </c>
      <c r="I16" s="119" t="str">
        <f ca="1">IF(TYPE(VLOOKUP(A16,#REF!,$I$7,FALSE))&lt;&gt;16,VLOOKUP(A16,#REF!,$I$7,FALSE),"")</f>
        <v/>
      </c>
      <c r="J16" s="122" t="str">
        <f ca="1">IF(TYPE(VLOOKUP(A16,#REF!,$J$7,FALSE))&lt;&gt;16,VLOOKUP(A16,#REF!,$J$7,FALSE),"")</f>
        <v/>
      </c>
      <c r="K16" s="110" t="str">
        <f ca="1">IF(TYPE(VLOOKUP(A16,#REF!,$K$7,FALSE))&lt;&gt;16,VLOOKUP(A16,#REF!,$K$7,FALSE),"")</f>
        <v/>
      </c>
      <c r="L16" s="113" t="str">
        <f ca="1">IF(TYPE(VLOOKUP(A16,#REF!,$L$7,FALSE))&lt;&gt;16,VLOOKUP(A16,#REF!,$L$7,FALSE),"")</f>
        <v/>
      </c>
      <c r="M16" s="113" t="str">
        <f ca="1">IF(TYPE(VLOOKUP(A16,#REF!,$M$7,FALSE))&lt;&gt;16,VLOOKUP(A16,#REF!,$M$7,FALSE),"")</f>
        <v/>
      </c>
      <c r="N16" s="113" t="str">
        <f ca="1">IF(TYPE(VLOOKUP(A16,#REF!,$N$7,FALSE))&lt;&gt;16,VLOOKUP(A16,#REF!,$N$7,FALSE),"")</f>
        <v/>
      </c>
      <c r="O16" s="76" t="str">
        <f ca="1">IF(D16="","",IF(C16="◆",0.5,IF(D16="A",0.5,IF(D16="B",0.5,0.6666667))))</f>
        <v/>
      </c>
      <c r="P16" s="27" t="s">
        <v>7</v>
      </c>
      <c r="Q16" s="19" t="str">
        <f ca="1">IF(TYPE(VLOOKUP(A16,#REF!,$Q$7,FALSE))&lt;&gt;16,VLOOKUP(A16,#REF!,$Q$7,FALSE),"")</f>
        <v/>
      </c>
      <c r="R16" s="19" t="str">
        <f ca="1">IF(Q16="","",IF(C16=0,ROUNDDOWN(O16*Q16,),ROUNDDOWN(#REF!*0.5,)))</f>
        <v/>
      </c>
      <c r="S16" s="24"/>
      <c r="T16" s="42" t="e">
        <f ca="1">IF(TYPE(VLOOKUP(A16,#REF!,$T$7,FALSE))&lt;&gt;16,VLOOKUP(A16,#REF!,$T$7,FALSE),"")+1</f>
        <v>#VALUE!</v>
      </c>
    </row>
    <row r="17" spans="1:20" s="7" customFormat="1" ht="25.15" customHeight="1">
      <c r="A17" s="47" t="str">
        <f ca="1">IF(A16="","",A16+1)</f>
        <v/>
      </c>
      <c r="B17" s="108"/>
      <c r="C17" s="117"/>
      <c r="D17" s="120"/>
      <c r="E17" s="120"/>
      <c r="F17" s="120"/>
      <c r="G17" s="120"/>
      <c r="H17" s="120"/>
      <c r="I17" s="120"/>
      <c r="J17" s="123"/>
      <c r="K17" s="111"/>
      <c r="L17" s="114"/>
      <c r="M17" s="114"/>
      <c r="N17" s="114"/>
      <c r="O17" s="77"/>
      <c r="P17" s="48" t="s">
        <v>6</v>
      </c>
      <c r="Q17" s="23" t="str">
        <f ca="1">IF(TYPE(VLOOKUP(A17,#REF!,$Q$7,FALSE))&lt;&gt;16,VLOOKUP(A17,#REF!,$Q$7,FALSE),"")</f>
        <v/>
      </c>
      <c r="R17" s="16" t="str">
        <f ca="1">IF(Q17="","",IF(C16=0,ROUNDDOWN(O16*Q17,),ROUNDDOWN(#REF!*0.5,)))</f>
        <v/>
      </c>
      <c r="S17" s="22"/>
      <c r="T17" s="42" t="e">
        <f ca="1">IF(TYPE(VLOOKUP(A17,#REF!,$T$7,FALSE))&lt;&gt;16,VLOOKUP(A17,#REF!,$T$7,FALSE),"")+1</f>
        <v>#VALUE!</v>
      </c>
    </row>
    <row r="18" spans="1:20" s="7" customFormat="1" ht="25.15" customHeight="1">
      <c r="A18" s="47" t="str">
        <f ca="1">IF(A17="","",A17+1)</f>
        <v/>
      </c>
      <c r="B18" s="109"/>
      <c r="C18" s="118"/>
      <c r="D18" s="121"/>
      <c r="E18" s="121"/>
      <c r="F18" s="121"/>
      <c r="G18" s="121"/>
      <c r="H18" s="121"/>
      <c r="I18" s="121"/>
      <c r="J18" s="124"/>
      <c r="K18" s="112"/>
      <c r="L18" s="115"/>
      <c r="M18" s="115"/>
      <c r="N18" s="115"/>
      <c r="O18" s="78"/>
      <c r="P18" s="49" t="s">
        <v>5</v>
      </c>
      <c r="Q18" s="12" t="str">
        <f ca="1">IF(TYPE(VLOOKUP(A18,#REF!,$Q$7,FALSE))&lt;&gt;16,VLOOKUP(A18,#REF!,$Q$7,FALSE),"")</f>
        <v/>
      </c>
      <c r="R18" s="12" t="str">
        <f ca="1">IF(Q18="","",IF(C16=0,ROUNDDOWN(O16*Q18,),ROUNDDOWN(#REF!*0.8,)))</f>
        <v/>
      </c>
      <c r="S18" s="21"/>
      <c r="T18" s="42" t="e">
        <f ca="1">IF(TYPE(VLOOKUP(A18,#REF!,$T$7,FALSE))&lt;&gt;16,VLOOKUP(A18,#REF!,$T$7,FALSE),"")+1</f>
        <v>#VALUE!</v>
      </c>
    </row>
    <row r="19" spans="1:20" s="7" customFormat="1" ht="25.15" customHeight="1">
      <c r="A19" s="47" t="str">
        <f ca="1">IF(TYPE(VLOOKUP($B$1,INDIRECT("'１－２'!$A"&amp;T18&amp;":$AT$400"),1,FALSE))&lt;&gt;16,VLOOKUP($B$1,INDIRECT("'１－２'!$A"&amp;T18&amp;":$AT$400"),2,FALSE),"")</f>
        <v/>
      </c>
      <c r="B19" s="100" t="str">
        <f ca="1">IF(TYPE(VLOOKUP($A$19,#REF!,$B$7,FALSE))&lt;&gt;16,VLOOKUP($A$19,#REF!,$B$7,FALSE),"")</f>
        <v/>
      </c>
      <c r="C19" s="116" t="str">
        <f ca="1">IF(TYPE(VLOOKUP(A19,#REF!,$C$7,FALSE))&lt;&gt;16,VLOOKUP(A19,#REF!,$C$7,FALSE),"")</f>
        <v/>
      </c>
      <c r="D19" s="119" t="str">
        <f ca="1">IF(TYPE(VLOOKUP(A19,#REF!,$D$7,FALSE))&lt;&gt;16,VLOOKUP(A19,#REF!,$D$7,FALSE),"")</f>
        <v/>
      </c>
      <c r="E19" s="119" t="str">
        <f ca="1">IF(TYPE(VLOOKUP(A19,#REF!,$E$7,FALSE))&lt;&gt;16,VLOOKUP(A19,#REF!,$E$7,FALSE),"")</f>
        <v/>
      </c>
      <c r="F19" s="119" t="str">
        <f ca="1">IF(TYPE(VLOOKUP(A19,#REF!,$F$7,FALSE))&lt;&gt;16,VLOOKUP(A19,#REF!,$F$7,FALSE),"")</f>
        <v/>
      </c>
      <c r="G19" s="119" t="str">
        <f ca="1">IF(TYPE(VLOOKUP(A19,#REF!,$G$7,FALSE))&lt;&gt;16,VLOOKUP(A19,#REF!,$G$7,FALSE),"")</f>
        <v/>
      </c>
      <c r="H19" s="119" t="str">
        <f ca="1">IF(TYPE(VLOOKUP(A19,#REF!,$H$7,FALSE))&lt;&gt;16,VLOOKUP(A19,#REF!,$H$7,FALSE),"")</f>
        <v/>
      </c>
      <c r="I19" s="119" t="str">
        <f ca="1">IF(TYPE(VLOOKUP(A19,#REF!,$I$7,FALSE))&lt;&gt;16,VLOOKUP(A19,#REF!,$I$7,FALSE),"")</f>
        <v/>
      </c>
      <c r="J19" s="122" t="str">
        <f ca="1">IF(TYPE(VLOOKUP(A19,#REF!,$J$7,FALSE))&lt;&gt;16,VLOOKUP(A19,#REF!,$J$7,FALSE),"")</f>
        <v/>
      </c>
      <c r="K19" s="110" t="str">
        <f ca="1">IF(TYPE(VLOOKUP(A19,#REF!,$K$7,FALSE))&lt;&gt;16,VLOOKUP(A19,#REF!,$K$7,FALSE),"")</f>
        <v/>
      </c>
      <c r="L19" s="113" t="str">
        <f ca="1">IF(TYPE(VLOOKUP(A19,#REF!,$L$7,FALSE))&lt;&gt;16,VLOOKUP(A19,#REF!,$L$7,FALSE),"")</f>
        <v/>
      </c>
      <c r="M19" s="113" t="str">
        <f ca="1">IF(TYPE(VLOOKUP(A19,#REF!,$M$7,FALSE))&lt;&gt;16,VLOOKUP(A19,#REF!,$M$7,FALSE),"")</f>
        <v/>
      </c>
      <c r="N19" s="113" t="str">
        <f ca="1">IF(TYPE(VLOOKUP(A19,#REF!,$N$7,FALSE))&lt;&gt;16,VLOOKUP(A19,#REF!,$N$7,FALSE),"")</f>
        <v/>
      </c>
      <c r="O19" s="76" t="str">
        <f ca="1">IF(D19="","",IF(C19="◆",0.5,IF(D19="A",0.5,IF(D19="B",0.5,0.6666667))))</f>
        <v/>
      </c>
      <c r="P19" s="27" t="s">
        <v>7</v>
      </c>
      <c r="Q19" s="19" t="str">
        <f ca="1">IF(TYPE(VLOOKUP(A19,#REF!,$Q$7,FALSE))&lt;&gt;16,VLOOKUP(A19,#REF!,$Q$7,FALSE),"")</f>
        <v/>
      </c>
      <c r="R19" s="19" t="str">
        <f ca="1">IF(Q19="","",IF(C19=0,ROUNDDOWN(O19*Q19,),ROUNDDOWN(#REF!*0.5,)))</f>
        <v/>
      </c>
      <c r="S19" s="24"/>
      <c r="T19" s="42" t="e">
        <f ca="1">IF(TYPE(VLOOKUP(A19,#REF!,$T$7,FALSE))&lt;&gt;16,VLOOKUP(A19,#REF!,$T$7,FALSE),"")+1</f>
        <v>#VALUE!</v>
      </c>
    </row>
    <row r="20" spans="1:20" s="7" customFormat="1" ht="25.15" customHeight="1">
      <c r="A20" s="47" t="str">
        <f ca="1">IF(A19="","",A19+1)</f>
        <v/>
      </c>
      <c r="B20" s="108"/>
      <c r="C20" s="117"/>
      <c r="D20" s="120"/>
      <c r="E20" s="120"/>
      <c r="F20" s="120"/>
      <c r="G20" s="120"/>
      <c r="H20" s="120"/>
      <c r="I20" s="120"/>
      <c r="J20" s="123"/>
      <c r="K20" s="111"/>
      <c r="L20" s="114"/>
      <c r="M20" s="114"/>
      <c r="N20" s="114"/>
      <c r="O20" s="77"/>
      <c r="P20" s="48" t="s">
        <v>6</v>
      </c>
      <c r="Q20" s="23" t="str">
        <f ca="1">IF(TYPE(VLOOKUP(A20,#REF!,$Q$7,FALSE))&lt;&gt;16,VLOOKUP(A20,#REF!,$Q$7,FALSE),"")</f>
        <v/>
      </c>
      <c r="R20" s="16" t="str">
        <f ca="1">IF(Q20="","",IF(C19=0,ROUNDDOWN(O19*Q20,),ROUNDDOWN(#REF!*0.5,)))</f>
        <v/>
      </c>
      <c r="S20" s="22"/>
      <c r="T20" s="42" t="e">
        <f ca="1">IF(TYPE(VLOOKUP(A20,#REF!,$T$7,FALSE))&lt;&gt;16,VLOOKUP(A20,#REF!,$T$7,FALSE),"")+1</f>
        <v>#VALUE!</v>
      </c>
    </row>
    <row r="21" spans="1:20" s="7" customFormat="1" ht="25.15" customHeight="1">
      <c r="A21" s="47" t="str">
        <f ca="1">IF(A20="","",A20+1)</f>
        <v/>
      </c>
      <c r="B21" s="109"/>
      <c r="C21" s="118"/>
      <c r="D21" s="121"/>
      <c r="E21" s="121"/>
      <c r="F21" s="121"/>
      <c r="G21" s="121"/>
      <c r="H21" s="121"/>
      <c r="I21" s="121"/>
      <c r="J21" s="124"/>
      <c r="K21" s="112"/>
      <c r="L21" s="115"/>
      <c r="M21" s="115"/>
      <c r="N21" s="115"/>
      <c r="O21" s="78"/>
      <c r="P21" s="49" t="s">
        <v>5</v>
      </c>
      <c r="Q21" s="12" t="str">
        <f ca="1">IF(TYPE(VLOOKUP(A21,#REF!,$Q$7,FALSE))&lt;&gt;16,VLOOKUP(A21,#REF!,$Q$7,FALSE),"")</f>
        <v/>
      </c>
      <c r="R21" s="12" t="str">
        <f ca="1">IF(Q21="","",IF(C19=0,ROUNDDOWN(O19*Q21,),ROUNDDOWN(#REF!*0.8,)))</f>
        <v/>
      </c>
      <c r="S21" s="21"/>
      <c r="T21" s="42" t="e">
        <f ca="1">IF(TYPE(VLOOKUP(A21,#REF!,$T$7,FALSE))&lt;&gt;16,VLOOKUP(A21,#REF!,$T$7,FALSE),"")+1</f>
        <v>#VALUE!</v>
      </c>
    </row>
    <row r="22" spans="1:20" s="7" customFormat="1" ht="25.15" customHeight="1">
      <c r="A22" s="47" t="str">
        <f ca="1">IF(TYPE(VLOOKUP($B$1,INDIRECT("'１－２'!$A"&amp;T21&amp;":$AT$400"),1,FALSE))&lt;&gt;16,VLOOKUP($B$1,INDIRECT("'１－２'!$A"&amp;T21&amp;":$AT$400"),2,FALSE),"")</f>
        <v/>
      </c>
      <c r="B22" s="100" t="str">
        <f ca="1">IF(TYPE(VLOOKUP($A$22,#REF!,$B$7,FALSE))&lt;&gt;16,VLOOKUP($A$22,#REF!,$B$7,FALSE),"")</f>
        <v/>
      </c>
      <c r="C22" s="116" t="str">
        <f ca="1">IF(TYPE(VLOOKUP(A22,#REF!,$C$7,FALSE))&lt;&gt;16,VLOOKUP(A22,#REF!,$C$7,FALSE),"")</f>
        <v/>
      </c>
      <c r="D22" s="119" t="str">
        <f ca="1">IF(TYPE(VLOOKUP(A22,#REF!,$D$7,FALSE))&lt;&gt;16,VLOOKUP(A22,#REF!,$D$7,FALSE),"")</f>
        <v/>
      </c>
      <c r="E22" s="119" t="str">
        <f ca="1">IF(TYPE(VLOOKUP(A22,#REF!,$E$7,FALSE))&lt;&gt;16,VLOOKUP(A22,#REF!,$E$7,FALSE),"")</f>
        <v/>
      </c>
      <c r="F22" s="119" t="str">
        <f ca="1">IF(TYPE(VLOOKUP(A22,#REF!,$F$7,FALSE))&lt;&gt;16,VLOOKUP(A22,#REF!,$F$7,FALSE),"")</f>
        <v/>
      </c>
      <c r="G22" s="119" t="str">
        <f ca="1">IF(TYPE(VLOOKUP(A22,#REF!,$G$7,FALSE))&lt;&gt;16,VLOOKUP(A22,#REF!,$G$7,FALSE),"")</f>
        <v/>
      </c>
      <c r="H22" s="119" t="str">
        <f ca="1">IF(TYPE(VLOOKUP(A22,#REF!,$H$7,FALSE))&lt;&gt;16,VLOOKUP(A22,#REF!,$H$7,FALSE),"")</f>
        <v/>
      </c>
      <c r="I22" s="119" t="str">
        <f ca="1">IF(TYPE(VLOOKUP(A22,#REF!,$I$7,FALSE))&lt;&gt;16,VLOOKUP(A22,#REF!,$I$7,FALSE),"")</f>
        <v/>
      </c>
      <c r="J22" s="122" t="str">
        <f ca="1">IF(TYPE(VLOOKUP(A22,#REF!,$J$7,FALSE))&lt;&gt;16,VLOOKUP(A22,#REF!,$J$7,FALSE),"")</f>
        <v/>
      </c>
      <c r="K22" s="110" t="str">
        <f ca="1">IF(TYPE(VLOOKUP(A22,#REF!,$K$7,FALSE))&lt;&gt;16,VLOOKUP(A22,#REF!,$K$7,FALSE),"")</f>
        <v/>
      </c>
      <c r="L22" s="113" t="str">
        <f ca="1">IF(TYPE(VLOOKUP(A22,#REF!,$L$7,FALSE))&lt;&gt;16,VLOOKUP(A22,#REF!,$L$7,FALSE),"")</f>
        <v/>
      </c>
      <c r="M22" s="113" t="str">
        <f ca="1">IF(TYPE(VLOOKUP(A22,#REF!,$M$7,FALSE))&lt;&gt;16,VLOOKUP(A22,#REF!,$M$7,FALSE),"")</f>
        <v/>
      </c>
      <c r="N22" s="113" t="str">
        <f ca="1">IF(TYPE(VLOOKUP(A22,#REF!,$N$7,FALSE))&lt;&gt;16,VLOOKUP(A22,#REF!,$N$7,FALSE),"")</f>
        <v/>
      </c>
      <c r="O22" s="76" t="str">
        <f ca="1">IF(D22="","",IF(C22="◆",0.5,IF(D22="A",0.5,IF(D22="B",0.5,0.6666667))))</f>
        <v/>
      </c>
      <c r="P22" s="27" t="s">
        <v>7</v>
      </c>
      <c r="Q22" s="19" t="str">
        <f ca="1">IF(TYPE(VLOOKUP(A22,#REF!,$Q$7,FALSE))&lt;&gt;16,VLOOKUP(A22,#REF!,$Q$7,FALSE),"")</f>
        <v/>
      </c>
      <c r="R22" s="19" t="str">
        <f ca="1">IF(Q22="","",IF(C22=0,ROUNDDOWN(O22*Q22,),ROUNDDOWN(#REF!*0.5,)))</f>
        <v/>
      </c>
      <c r="S22" s="24"/>
      <c r="T22" s="42" t="e">
        <f ca="1">IF(TYPE(VLOOKUP(A22,#REF!,$T$7,FALSE))&lt;&gt;16,VLOOKUP(A22,#REF!,$T$7,FALSE),"")+1</f>
        <v>#VALUE!</v>
      </c>
    </row>
    <row r="23" spans="1:20" s="7" customFormat="1" ht="25.15" customHeight="1">
      <c r="A23" s="47" t="str">
        <f ca="1">IF(A22="","",A22+1)</f>
        <v/>
      </c>
      <c r="B23" s="108"/>
      <c r="C23" s="117"/>
      <c r="D23" s="120"/>
      <c r="E23" s="120"/>
      <c r="F23" s="120"/>
      <c r="G23" s="120"/>
      <c r="H23" s="120"/>
      <c r="I23" s="120"/>
      <c r="J23" s="123"/>
      <c r="K23" s="111"/>
      <c r="L23" s="114"/>
      <c r="M23" s="114"/>
      <c r="N23" s="114"/>
      <c r="O23" s="77"/>
      <c r="P23" s="48" t="s">
        <v>6</v>
      </c>
      <c r="Q23" s="23" t="str">
        <f ca="1">IF(TYPE(VLOOKUP(A23,#REF!,$Q$7,FALSE))&lt;&gt;16,VLOOKUP(A23,#REF!,$Q$7,FALSE),"")</f>
        <v/>
      </c>
      <c r="R23" s="16" t="str">
        <f ca="1">IF(Q23="","",IF(C22=0,ROUNDDOWN(O22*Q23,),ROUNDDOWN(#REF!*0.5,)))</f>
        <v/>
      </c>
      <c r="S23" s="22"/>
      <c r="T23" s="42" t="e">
        <f ca="1">IF(TYPE(VLOOKUP(A23,#REF!,$T$7,FALSE))&lt;&gt;16,VLOOKUP(A23,#REF!,$T$7,FALSE),"")+1</f>
        <v>#VALUE!</v>
      </c>
    </row>
    <row r="24" spans="1:20" s="7" customFormat="1" ht="25.15" customHeight="1">
      <c r="A24" s="47" t="str">
        <f ca="1">IF(A23="","",A23+1)</f>
        <v/>
      </c>
      <c r="B24" s="109"/>
      <c r="C24" s="118"/>
      <c r="D24" s="121"/>
      <c r="E24" s="121"/>
      <c r="F24" s="121"/>
      <c r="G24" s="121"/>
      <c r="H24" s="121"/>
      <c r="I24" s="121"/>
      <c r="J24" s="124"/>
      <c r="K24" s="112"/>
      <c r="L24" s="115"/>
      <c r="M24" s="115"/>
      <c r="N24" s="115"/>
      <c r="O24" s="78"/>
      <c r="P24" s="49" t="s">
        <v>5</v>
      </c>
      <c r="Q24" s="12" t="str">
        <f ca="1">IF(TYPE(VLOOKUP(A24,#REF!,$Q$7,FALSE))&lt;&gt;16,VLOOKUP(A24,#REF!,$Q$7,FALSE),"")</f>
        <v/>
      </c>
      <c r="R24" s="12" t="str">
        <f ca="1">IF(Q24="","",IF(C22=0,ROUNDDOWN(O22*Q24,),ROUNDDOWN(#REF!*0.8,)))</f>
        <v/>
      </c>
      <c r="S24" s="21"/>
      <c r="T24" s="42" t="e">
        <f ca="1">IF(TYPE(VLOOKUP(A24,#REF!,$T$7,FALSE))&lt;&gt;16,VLOOKUP(A24,#REF!,$T$7,FALSE),"")+1</f>
        <v>#VALUE!</v>
      </c>
    </row>
    <row r="25" spans="1:20" s="7" customFormat="1" ht="25.15" customHeight="1">
      <c r="A25" s="47" t="str">
        <f ca="1">IF(TYPE(VLOOKUP($B$1,INDIRECT("'１－２'!$A"&amp;T24&amp;":$AT$400"),1,FALSE))&lt;&gt;16,VLOOKUP($B$1,INDIRECT("'１－２'!$A"&amp;T24&amp;":$AT$400"),2,FALSE),"")</f>
        <v/>
      </c>
      <c r="B25" s="100" t="str">
        <f ca="1">IF(TYPE(VLOOKUP($A$25,#REF!,$B$7,FALSE))&lt;&gt;16,VLOOKUP($A$25,#REF!,$B$7,FALSE),"")</f>
        <v/>
      </c>
      <c r="C25" s="116" t="str">
        <f ca="1">IF(TYPE(VLOOKUP(A25,#REF!,$C$7,FALSE))&lt;&gt;16,VLOOKUP(A25,#REF!,$C$7,FALSE),"")</f>
        <v/>
      </c>
      <c r="D25" s="119" t="str">
        <f ca="1">IF(TYPE(VLOOKUP(A25,#REF!,$D$7,FALSE))&lt;&gt;16,VLOOKUP(A25,#REF!,$D$7,FALSE),"")</f>
        <v/>
      </c>
      <c r="E25" s="119" t="str">
        <f ca="1">IF(TYPE(VLOOKUP(A25,#REF!,$E$7,FALSE))&lt;&gt;16,VLOOKUP(A25,#REF!,$E$7,FALSE),"")</f>
        <v/>
      </c>
      <c r="F25" s="119" t="str">
        <f ca="1">IF(TYPE(VLOOKUP(A25,#REF!,$F$7,FALSE))&lt;&gt;16,VLOOKUP(A25,#REF!,$F$7,FALSE),"")</f>
        <v/>
      </c>
      <c r="G25" s="119" t="str">
        <f ca="1">IF(TYPE(VLOOKUP(A25,#REF!,$G$7,FALSE))&lt;&gt;16,VLOOKUP(A25,#REF!,$G$7,FALSE),"")</f>
        <v/>
      </c>
      <c r="H25" s="119" t="str">
        <f ca="1">IF(TYPE(VLOOKUP(A25,#REF!,$H$7,FALSE))&lt;&gt;16,VLOOKUP(A25,#REF!,$H$7,FALSE),"")</f>
        <v/>
      </c>
      <c r="I25" s="119" t="str">
        <f ca="1">IF(TYPE(VLOOKUP(A25,#REF!,$I$7,FALSE))&lt;&gt;16,VLOOKUP(A25,#REF!,$I$7,FALSE),"")</f>
        <v/>
      </c>
      <c r="J25" s="122" t="str">
        <f ca="1">IF(TYPE(VLOOKUP(A25,#REF!,$J$7,FALSE))&lt;&gt;16,VLOOKUP(A25,#REF!,$J$7,FALSE),"")</f>
        <v/>
      </c>
      <c r="K25" s="110" t="str">
        <f ca="1">IF(TYPE(VLOOKUP(A25,#REF!,$K$7,FALSE))&lt;&gt;16,VLOOKUP(A25,#REF!,$K$7,FALSE),"")</f>
        <v/>
      </c>
      <c r="L25" s="113" t="str">
        <f ca="1">IF(TYPE(VLOOKUP(A25,#REF!,$L$7,FALSE))&lt;&gt;16,VLOOKUP(A25,#REF!,$L$7,FALSE),"")</f>
        <v/>
      </c>
      <c r="M25" s="113" t="str">
        <f ca="1">IF(TYPE(VLOOKUP(A25,#REF!,$M$7,FALSE))&lt;&gt;16,VLOOKUP(A25,#REF!,$M$7,FALSE),"")</f>
        <v/>
      </c>
      <c r="N25" s="113" t="str">
        <f ca="1">IF(TYPE(VLOOKUP(A25,#REF!,$N$7,FALSE))&lt;&gt;16,VLOOKUP(A25,#REF!,$N$7,FALSE),"")</f>
        <v/>
      </c>
      <c r="O25" s="76" t="str">
        <f ca="1">IF(D25="","",IF(C25="◆",0.5,IF(D25="A",0.5,IF(D25="B",0.5,0.6666667))))</f>
        <v/>
      </c>
      <c r="P25" s="26" t="s">
        <v>7</v>
      </c>
      <c r="Q25" s="25" t="str">
        <f ca="1">IF(TYPE(VLOOKUP(A25,#REF!,$Q$7,FALSE))&lt;&gt;16,VLOOKUP(A25,#REF!,$Q$7,FALSE),"")</f>
        <v/>
      </c>
      <c r="R25" s="19" t="str">
        <f ca="1">IF(Q25="","",IF(C25=0,ROUNDDOWN(O25*Q25,),ROUNDDOWN(#REF!*0.5,)))</f>
        <v/>
      </c>
      <c r="S25" s="24"/>
      <c r="T25" s="42" t="e">
        <f ca="1">IF(TYPE(VLOOKUP(A25,#REF!,$T$7,FALSE))&lt;&gt;16,VLOOKUP(A25,#REF!,$T$7,FALSE),"")+1</f>
        <v>#VALUE!</v>
      </c>
    </row>
    <row r="26" spans="1:20" s="7" customFormat="1" ht="25.15" customHeight="1">
      <c r="A26" s="47" t="str">
        <f ca="1">IF(A25="","",A25+1)</f>
        <v/>
      </c>
      <c r="B26" s="108"/>
      <c r="C26" s="117"/>
      <c r="D26" s="120"/>
      <c r="E26" s="120"/>
      <c r="F26" s="120"/>
      <c r="G26" s="120"/>
      <c r="H26" s="120"/>
      <c r="I26" s="120"/>
      <c r="J26" s="123"/>
      <c r="K26" s="111"/>
      <c r="L26" s="114"/>
      <c r="M26" s="114"/>
      <c r="N26" s="114"/>
      <c r="O26" s="77"/>
      <c r="P26" s="48" t="s">
        <v>6</v>
      </c>
      <c r="Q26" s="23" t="str">
        <f ca="1">IF(TYPE(VLOOKUP(A26,#REF!,$Q$7,FALSE))&lt;&gt;16,VLOOKUP(A26,#REF!,$Q$7,FALSE),"")</f>
        <v/>
      </c>
      <c r="R26" s="16" t="str">
        <f ca="1">IF(Q26="","",IF(C25=0,ROUNDDOWN(O25*Q26,),ROUNDDOWN(#REF!*0.5,)))</f>
        <v/>
      </c>
      <c r="S26" s="22"/>
      <c r="T26" s="42" t="e">
        <f ca="1">IF(TYPE(VLOOKUP(A26,#REF!,$T$7,FALSE))&lt;&gt;16,VLOOKUP(A26,#REF!,$T$7,FALSE),"")+1</f>
        <v>#VALUE!</v>
      </c>
    </row>
    <row r="27" spans="1:20" s="7" customFormat="1" ht="25.15" customHeight="1">
      <c r="A27" s="47" t="str">
        <f ca="1">IF(A26="","",A26+1)</f>
        <v/>
      </c>
      <c r="B27" s="109"/>
      <c r="C27" s="118"/>
      <c r="D27" s="121"/>
      <c r="E27" s="121"/>
      <c r="F27" s="121"/>
      <c r="G27" s="121"/>
      <c r="H27" s="121"/>
      <c r="I27" s="121"/>
      <c r="J27" s="124"/>
      <c r="K27" s="112"/>
      <c r="L27" s="115"/>
      <c r="M27" s="115"/>
      <c r="N27" s="115"/>
      <c r="O27" s="78"/>
      <c r="P27" s="49" t="s">
        <v>5</v>
      </c>
      <c r="Q27" s="12" t="str">
        <f ca="1">IF(TYPE(VLOOKUP(A27,#REF!,$Q$7,FALSE))&lt;&gt;16,VLOOKUP(A27,#REF!,$Q$7,FALSE),"")</f>
        <v/>
      </c>
      <c r="R27" s="12" t="str">
        <f ca="1">IF(Q27="","",IF(C25=0,ROUNDDOWN(O25*Q27,),ROUNDDOWN(#REF!*0.8,)))</f>
        <v/>
      </c>
      <c r="S27" s="21"/>
      <c r="T27" s="42" t="e">
        <f ca="1">IF(TYPE(VLOOKUP(A27,#REF!,$T$7,FALSE))&lt;&gt;16,VLOOKUP(A27,#REF!,$T$7,FALSE),"")+1</f>
        <v>#VALUE!</v>
      </c>
    </row>
    <row r="28" spans="1:20" s="7" customFormat="1" ht="25.15" customHeight="1">
      <c r="A28" s="47" t="str">
        <f ca="1">IF(TYPE(VLOOKUP($B$1,INDIRECT("'１－２'!$A"&amp;T27&amp;":$AT$400"),1,FALSE))&lt;&gt;16,VLOOKUP($B$1,INDIRECT("'１－２'!$A"&amp;T27&amp;":$AT$400"),2,FALSE),"")</f>
        <v/>
      </c>
      <c r="B28" s="100" t="str">
        <f ca="1">IF(TYPE(VLOOKUP($A$28,#REF!,$B$7,FALSE))&lt;&gt;16,VLOOKUP($A$28,#REF!,$B$7,FALSE),"")</f>
        <v/>
      </c>
      <c r="C28" s="116" t="str">
        <f ca="1">IF(TYPE(VLOOKUP(A28,#REF!,$C$7,FALSE))&lt;&gt;16,VLOOKUP(A28,#REF!,$C$7,FALSE),"")</f>
        <v/>
      </c>
      <c r="D28" s="119" t="str">
        <f ca="1">IF(TYPE(VLOOKUP(A28,#REF!,$D$7,FALSE))&lt;&gt;16,VLOOKUP(A28,#REF!,$D$7,FALSE),"")</f>
        <v/>
      </c>
      <c r="E28" s="119" t="str">
        <f ca="1">IF(TYPE(VLOOKUP(A28,#REF!,$E$7,FALSE))&lt;&gt;16,VLOOKUP(A28,#REF!,$E$7,FALSE),"")</f>
        <v/>
      </c>
      <c r="F28" s="119" t="str">
        <f ca="1">IF(TYPE(VLOOKUP(A28,#REF!,$F$7,FALSE))&lt;&gt;16,VLOOKUP(A28,#REF!,$F$7,FALSE),"")</f>
        <v/>
      </c>
      <c r="G28" s="119" t="str">
        <f ca="1">IF(TYPE(VLOOKUP(A28,#REF!,$G$7,FALSE))&lt;&gt;16,VLOOKUP(A28,#REF!,$G$7,FALSE),"")</f>
        <v/>
      </c>
      <c r="H28" s="119" t="str">
        <f ca="1">IF(TYPE(VLOOKUP(A28,#REF!,$H$7,FALSE))&lt;&gt;16,VLOOKUP(A28,#REF!,$H$7,FALSE),"")</f>
        <v/>
      </c>
      <c r="I28" s="119" t="str">
        <f ca="1">IF(TYPE(VLOOKUP(A28,#REF!,$I$7,FALSE))&lt;&gt;16,VLOOKUP(A28,#REF!,$I$7,FALSE),"")</f>
        <v/>
      </c>
      <c r="J28" s="122" t="str">
        <f ca="1">IF(TYPE(VLOOKUP(A28,#REF!,$J$7,FALSE))&lt;&gt;16,VLOOKUP(A28,#REF!,$J$7,FALSE),"")</f>
        <v/>
      </c>
      <c r="K28" s="110" t="str">
        <f ca="1">IF(TYPE(VLOOKUP(A28,#REF!,$K$7,FALSE))&lt;&gt;16,VLOOKUP(A28,#REF!,$K$7,FALSE),"")</f>
        <v/>
      </c>
      <c r="L28" s="113" t="str">
        <f ca="1">IF(TYPE(VLOOKUP(A28,#REF!,$L$7,FALSE))&lt;&gt;16,VLOOKUP(A28,#REF!,$L$7,FALSE),"")</f>
        <v/>
      </c>
      <c r="M28" s="113" t="str">
        <f ca="1">IF(TYPE(VLOOKUP(A28,#REF!,$M$7,FALSE))&lt;&gt;16,VLOOKUP(A28,#REF!,$M$7,FALSE),"")</f>
        <v/>
      </c>
      <c r="N28" s="113" t="str">
        <f ca="1">IF(TYPE(VLOOKUP(A28,#REF!,$N$7,FALSE))&lt;&gt;16,VLOOKUP(A28,#REF!,$N$7,FALSE),"")</f>
        <v/>
      </c>
      <c r="O28" s="76" t="str">
        <f ca="1">IF(D28="","",IF(C28="◆",0.5,IF(D28="A",0.5,IF(D28="B",0.5,0.6666667))))</f>
        <v/>
      </c>
      <c r="P28" s="26" t="s">
        <v>7</v>
      </c>
      <c r="Q28" s="25" t="str">
        <f ca="1">IF(TYPE(VLOOKUP(A28,#REF!,$Q$7,FALSE))&lt;&gt;16,VLOOKUP(A28,#REF!,$Q$7,FALSE),"")</f>
        <v/>
      </c>
      <c r="R28" s="19" t="str">
        <f ca="1">IF(Q28="","",IF(C28=0,ROUNDDOWN(O28*Q28,),ROUNDDOWN(#REF!*0.5,)))</f>
        <v/>
      </c>
      <c r="S28" s="24"/>
      <c r="T28" s="42" t="e">
        <f ca="1">IF(TYPE(VLOOKUP(A28,#REF!,$T$7,FALSE))&lt;&gt;16,VLOOKUP(A28,#REF!,$T$7,FALSE),"")+1</f>
        <v>#VALUE!</v>
      </c>
    </row>
    <row r="29" spans="1:20" s="7" customFormat="1" ht="25.15" customHeight="1">
      <c r="A29" s="47" t="str">
        <f ca="1">IF(A28="","",A28+1)</f>
        <v/>
      </c>
      <c r="B29" s="108"/>
      <c r="C29" s="117"/>
      <c r="D29" s="120"/>
      <c r="E29" s="120"/>
      <c r="F29" s="120"/>
      <c r="G29" s="120"/>
      <c r="H29" s="120"/>
      <c r="I29" s="120"/>
      <c r="J29" s="123"/>
      <c r="K29" s="111"/>
      <c r="L29" s="114"/>
      <c r="M29" s="114"/>
      <c r="N29" s="114"/>
      <c r="O29" s="77"/>
      <c r="P29" s="48" t="s">
        <v>6</v>
      </c>
      <c r="Q29" s="23" t="str">
        <f ca="1">IF(TYPE(VLOOKUP(A29,#REF!,$Q$7,FALSE))&lt;&gt;16,VLOOKUP(A29,#REF!,$Q$7,FALSE),"")</f>
        <v/>
      </c>
      <c r="R29" s="16" t="str">
        <f ca="1">IF(Q29="","",IF(C28=0,ROUNDDOWN(O28*Q29,),ROUNDDOWN(#REF!*0.5,)))</f>
        <v/>
      </c>
      <c r="S29" s="22"/>
      <c r="T29" s="42" t="e">
        <f ca="1">IF(TYPE(VLOOKUP(A29,#REF!,$T$7,FALSE))&lt;&gt;16,VLOOKUP(A29,#REF!,$T$7,FALSE),"")+1</f>
        <v>#VALUE!</v>
      </c>
    </row>
    <row r="30" spans="1:20" s="7" customFormat="1" ht="25.15" customHeight="1">
      <c r="A30" s="47" t="str">
        <f ca="1">IF(A29="","",A29+1)</f>
        <v/>
      </c>
      <c r="B30" s="109"/>
      <c r="C30" s="118"/>
      <c r="D30" s="121"/>
      <c r="E30" s="121"/>
      <c r="F30" s="121"/>
      <c r="G30" s="121"/>
      <c r="H30" s="121"/>
      <c r="I30" s="121"/>
      <c r="J30" s="124"/>
      <c r="K30" s="112"/>
      <c r="L30" s="115"/>
      <c r="M30" s="115"/>
      <c r="N30" s="115"/>
      <c r="O30" s="78"/>
      <c r="P30" s="49" t="s">
        <v>5</v>
      </c>
      <c r="Q30" s="12" t="str">
        <f ca="1">IF(TYPE(VLOOKUP(A30,#REF!,$Q$7,FALSE))&lt;&gt;16,VLOOKUP(A30,#REF!,$Q$7,FALSE),"")</f>
        <v/>
      </c>
      <c r="R30" s="12" t="str">
        <f ca="1">IF(Q30="","",IF(C28=0,ROUNDDOWN(O28*Q30,),ROUNDDOWN(#REF!*0.8,)))</f>
        <v/>
      </c>
      <c r="S30" s="21"/>
      <c r="T30" s="42" t="e">
        <f ca="1">IF(TYPE(VLOOKUP(A30,#REF!,$T$7,FALSE))&lt;&gt;16,VLOOKUP(A30,#REF!,$T$7,FALSE),"")+1</f>
        <v>#VALUE!</v>
      </c>
    </row>
    <row r="31" spans="1:20" s="7" customFormat="1" ht="25.15" hidden="1" customHeight="1">
      <c r="A31" s="47" t="str">
        <f ca="1">IF(TYPE(VLOOKUP($B$1,INDIRECT("'１－２'!$A"&amp;T30&amp;":$AT$400"),1,FALSE))&lt;&gt;16,VLOOKUP($B$1,INDIRECT("'１－２'!$A"&amp;T30&amp;":$AT$400"),2,FALSE),"")</f>
        <v/>
      </c>
      <c r="B31" s="100" t="str">
        <f ca="1">IF(TYPE(VLOOKUP(A31,#REF!,$B$7,FALSE))&lt;&gt;16,VLOOKUP(A31,#REF!,$B$7,FALSE),"")</f>
        <v/>
      </c>
      <c r="C31" s="116" t="str">
        <f ca="1">IF(TYPE(VLOOKUP(A31,#REF!,$C$7,FALSE))&lt;&gt;16,VLOOKUP(A31,#REF!,$C$7,FALSE),"")</f>
        <v/>
      </c>
      <c r="D31" s="119" t="str">
        <f ca="1">IF(TYPE(VLOOKUP(A31,#REF!,$D$7,FALSE))&lt;&gt;16,VLOOKUP(A31,#REF!,$D$7,FALSE),"")</f>
        <v/>
      </c>
      <c r="E31" s="119" t="str">
        <f ca="1">IF(TYPE(VLOOKUP(A31,#REF!,$E$7,FALSE))&lt;&gt;16,VLOOKUP(A31,#REF!,$E$7,FALSE),"")</f>
        <v/>
      </c>
      <c r="F31" s="119" t="str">
        <f ca="1">IF(TYPE(VLOOKUP(A31,#REF!,$F$7,FALSE))&lt;&gt;16,VLOOKUP(A31,#REF!,$F$7,FALSE),"")</f>
        <v/>
      </c>
      <c r="G31" s="119" t="str">
        <f ca="1">IF(TYPE(VLOOKUP(A31,#REF!,$G$7,FALSE))&lt;&gt;16,VLOOKUP(A31,#REF!,$G$7,FALSE),"")</f>
        <v/>
      </c>
      <c r="H31" s="119" t="str">
        <f ca="1">IF(TYPE(VLOOKUP(A31,#REF!,$H$7,FALSE))&lt;&gt;16,VLOOKUP(A31,#REF!,$H$7,FALSE),"")</f>
        <v/>
      </c>
      <c r="I31" s="119" t="str">
        <f ca="1">IF(TYPE(VLOOKUP(A31,#REF!,$I$7,FALSE))&lt;&gt;16,VLOOKUP(A31,#REF!,$I$7,FALSE),"")</f>
        <v/>
      </c>
      <c r="J31" s="122" t="str">
        <f ca="1">IF(TYPE(VLOOKUP(A31,#REF!,$J$7,FALSE))&lt;&gt;16,VLOOKUP(A31,#REF!,$J$7,FALSE),"")</f>
        <v/>
      </c>
      <c r="K31" s="110" t="str">
        <f ca="1">IF(TYPE(VLOOKUP(A31,#REF!,$K$7,FALSE))&lt;&gt;16,VLOOKUP(A31,#REF!,$K$7,FALSE),"")</f>
        <v/>
      </c>
      <c r="L31" s="113" t="str">
        <f ca="1">IF(TYPE(VLOOKUP(A31,#REF!,$L$7,FALSE))&lt;&gt;16,VLOOKUP(A31,#REF!,$L$7,FALSE),"")</f>
        <v/>
      </c>
      <c r="M31" s="113" t="str">
        <f ca="1">IF(TYPE(VLOOKUP(A31,#REF!,$M$7,FALSE))&lt;&gt;16,VLOOKUP(A31,#REF!,$M$7,FALSE),"")</f>
        <v/>
      </c>
      <c r="N31" s="113" t="str">
        <f ca="1">IF(TYPE(VLOOKUP(A31,#REF!,$N$7,FALSE))&lt;&gt;16,VLOOKUP(A31,#REF!,$N$7,FALSE),"")</f>
        <v/>
      </c>
      <c r="O31" s="76" t="str">
        <f ca="1">IF(D31="","",IF(C31="◆",0.5,IF(D31="A",0.5,IF(D31="B",0.5,0.6666667))))</f>
        <v/>
      </c>
      <c r="P31" s="26" t="s">
        <v>7</v>
      </c>
      <c r="Q31" s="25" t="str">
        <f ca="1">IF(TYPE(VLOOKUP(A31,#REF!,$Q$7,FALSE))&lt;&gt;16,VLOOKUP(A31,#REF!,$Q$7,FALSE),"")</f>
        <v/>
      </c>
      <c r="R31" s="19" t="str">
        <f ca="1">IF(Q31="","",IF(C31=0,ROUNDDOWN(O31*Q31,),ROUNDDOWN(#REF!*0.5,)))</f>
        <v/>
      </c>
      <c r="S31" s="24"/>
      <c r="T31" s="42" t="e">
        <f ca="1">IF(TYPE(VLOOKUP(A31,#REF!,$T$7,FALSE))&lt;&gt;16,VLOOKUP(A31,#REF!,$T$7,FALSE),"")+1</f>
        <v>#VALUE!</v>
      </c>
    </row>
    <row r="32" spans="1:20" s="7" customFormat="1" ht="25.15" hidden="1" customHeight="1">
      <c r="A32" s="47" t="str">
        <f ca="1">IF(A31="","",A31+1)</f>
        <v/>
      </c>
      <c r="B32" s="108"/>
      <c r="C32" s="117"/>
      <c r="D32" s="120"/>
      <c r="E32" s="120"/>
      <c r="F32" s="120"/>
      <c r="G32" s="120"/>
      <c r="H32" s="120"/>
      <c r="I32" s="120"/>
      <c r="J32" s="123"/>
      <c r="K32" s="111"/>
      <c r="L32" s="114"/>
      <c r="M32" s="114"/>
      <c r="N32" s="114"/>
      <c r="O32" s="77"/>
      <c r="P32" s="48" t="s">
        <v>6</v>
      </c>
      <c r="Q32" s="23" t="str">
        <f ca="1">IF(TYPE(VLOOKUP(A32,#REF!,$Q$7,FALSE))&lt;&gt;16,VLOOKUP(A32,#REF!,$Q$7,FALSE),"")</f>
        <v/>
      </c>
      <c r="R32" s="16" t="str">
        <f ca="1">IF(Q32="","",IF(C31=0,ROUNDDOWN(O31*Q32,),ROUNDDOWN(#REF!*0.5,)))</f>
        <v/>
      </c>
      <c r="S32" s="22"/>
      <c r="T32" s="42" t="e">
        <f ca="1">IF(TYPE(VLOOKUP(A32,#REF!,$T$7,FALSE))&lt;&gt;16,VLOOKUP(A32,#REF!,$T$7,FALSE),"")+1</f>
        <v>#VALUE!</v>
      </c>
    </row>
    <row r="33" spans="1:20" s="7" customFormat="1" ht="25.15" hidden="1" customHeight="1">
      <c r="A33" s="47" t="str">
        <f ca="1">IF(A32="","",A32+1)</f>
        <v/>
      </c>
      <c r="B33" s="109"/>
      <c r="C33" s="118"/>
      <c r="D33" s="121"/>
      <c r="E33" s="121"/>
      <c r="F33" s="121"/>
      <c r="G33" s="121"/>
      <c r="H33" s="121"/>
      <c r="I33" s="121"/>
      <c r="J33" s="124"/>
      <c r="K33" s="112"/>
      <c r="L33" s="115"/>
      <c r="M33" s="115"/>
      <c r="N33" s="115"/>
      <c r="O33" s="78"/>
      <c r="P33" s="49" t="s">
        <v>5</v>
      </c>
      <c r="Q33" s="12" t="str">
        <f ca="1">IF(TYPE(VLOOKUP(A33,#REF!,$Q$7,FALSE))&lt;&gt;16,VLOOKUP(A33,#REF!,$Q$7,FALSE),"")</f>
        <v/>
      </c>
      <c r="R33" s="12" t="str">
        <f ca="1">IF(Q33="","",IF(C31=0,ROUNDDOWN(O31*Q33,),ROUNDDOWN(#REF!*0.8,)))</f>
        <v/>
      </c>
      <c r="S33" s="21"/>
      <c r="T33" s="42" t="e">
        <f ca="1">IF(TYPE(VLOOKUP(A33,#REF!,$T$7,FALSE))&lt;&gt;16,VLOOKUP(A33,#REF!,$T$7,FALSE),"")+1</f>
        <v>#VALUE!</v>
      </c>
    </row>
    <row r="34" spans="1:20" s="7" customFormat="1" ht="25.15" hidden="1" customHeight="1">
      <c r="A34" s="47" t="str">
        <f ca="1">IF(TYPE(VLOOKUP($B$1,INDIRECT("'１－２'!$A"&amp;T33&amp;":$AT$400"),1,FALSE))&lt;&gt;16,VLOOKUP($B$1,INDIRECT("'１－２'!$A"&amp;T33&amp;":$AT$400"),2,FALSE),"")</f>
        <v/>
      </c>
      <c r="B34" s="100" t="str">
        <f ca="1">IF(TYPE(VLOOKUP(A34,#REF!,$B$7,FALSE))&lt;&gt;16,VLOOKUP(A34,#REF!,$B$7,FALSE),"")</f>
        <v/>
      </c>
      <c r="C34" s="116" t="str">
        <f ca="1">IF(TYPE(VLOOKUP(A34,#REF!,$C$7,FALSE))&lt;&gt;16,VLOOKUP(A34,#REF!,$C$7,FALSE),"")</f>
        <v/>
      </c>
      <c r="D34" s="119" t="str">
        <f ca="1">IF(TYPE(VLOOKUP(A34,#REF!,$D$7,FALSE))&lt;&gt;16,VLOOKUP(A34,#REF!,$D$7,FALSE),"")</f>
        <v/>
      </c>
      <c r="E34" s="119" t="str">
        <f ca="1">IF(TYPE(VLOOKUP(A34,#REF!,$E$7,FALSE))&lt;&gt;16,VLOOKUP(A34,#REF!,$E$7,FALSE),"")</f>
        <v/>
      </c>
      <c r="F34" s="119" t="str">
        <f ca="1">IF(TYPE(VLOOKUP(A34,#REF!,$F$7,FALSE))&lt;&gt;16,VLOOKUP(A34,#REF!,$F$7,FALSE),"")</f>
        <v/>
      </c>
      <c r="G34" s="119" t="str">
        <f ca="1">IF(TYPE(VLOOKUP(A34,#REF!,$G$7,FALSE))&lt;&gt;16,VLOOKUP(A34,#REF!,$G$7,FALSE),"")</f>
        <v/>
      </c>
      <c r="H34" s="119" t="str">
        <f ca="1">IF(TYPE(VLOOKUP(A34,#REF!,$H$7,FALSE))&lt;&gt;16,VLOOKUP(A34,#REF!,$H$7,FALSE),"")</f>
        <v/>
      </c>
      <c r="I34" s="119" t="str">
        <f ca="1">IF(TYPE(VLOOKUP(A34,#REF!,$I$7,FALSE))&lt;&gt;16,VLOOKUP(A34,#REF!,$I$7,FALSE),"")</f>
        <v/>
      </c>
      <c r="J34" s="122" t="str">
        <f ca="1">IF(TYPE(VLOOKUP(A34,#REF!,$J$7,FALSE))&lt;&gt;16,VLOOKUP(A34,#REF!,$J$7,FALSE),"")</f>
        <v/>
      </c>
      <c r="K34" s="110" t="str">
        <f ca="1">IF(TYPE(VLOOKUP(A34,#REF!,$K$7,FALSE))&lt;&gt;16,VLOOKUP(A34,#REF!,$K$7,FALSE),"")</f>
        <v/>
      </c>
      <c r="L34" s="113" t="str">
        <f ca="1">IF(TYPE(VLOOKUP(A34,#REF!,$L$7,FALSE))&lt;&gt;16,VLOOKUP(A34,#REF!,$L$7,FALSE),"")</f>
        <v/>
      </c>
      <c r="M34" s="113" t="str">
        <f ca="1">IF(TYPE(VLOOKUP(A34,#REF!,$M$7,FALSE))&lt;&gt;16,VLOOKUP(A34,#REF!,$M$7,FALSE),"")</f>
        <v/>
      </c>
      <c r="N34" s="113" t="str">
        <f ca="1">IF(TYPE(VLOOKUP(A34,#REF!,$N$7,FALSE))&lt;&gt;16,VLOOKUP(A34,#REF!,$N$7,FALSE),"")</f>
        <v/>
      </c>
      <c r="O34" s="76" t="str">
        <f ca="1">IF(D34="","",IF(C34="◆",0.5,IF(D34="A",0.5,IF(D34="B",0.5,0.6666667))))</f>
        <v/>
      </c>
      <c r="P34" s="26" t="s">
        <v>7</v>
      </c>
      <c r="Q34" s="25" t="str">
        <f ca="1">IF(TYPE(VLOOKUP(A34,#REF!,$Q$7,FALSE))&lt;&gt;16,VLOOKUP(A34,#REF!,$Q$7,FALSE),"")</f>
        <v/>
      </c>
      <c r="R34" s="19" t="str">
        <f ca="1">IF(Q34="","",IF(C34=0,ROUNDDOWN(O34*Q34,),ROUNDDOWN(#REF!*0.5,)))</f>
        <v/>
      </c>
      <c r="S34" s="24"/>
      <c r="T34" s="42" t="e">
        <f ca="1">IF(TYPE(VLOOKUP(A34,#REF!,$T$7,FALSE))&lt;&gt;16,VLOOKUP(A34,#REF!,$T$7,FALSE),"")+1</f>
        <v>#VALUE!</v>
      </c>
    </row>
    <row r="35" spans="1:20" s="7" customFormat="1" ht="25.15" hidden="1" customHeight="1">
      <c r="A35" s="47" t="str">
        <f ca="1">IF(A34="","",A34+1)</f>
        <v/>
      </c>
      <c r="B35" s="108"/>
      <c r="C35" s="117"/>
      <c r="D35" s="120"/>
      <c r="E35" s="120"/>
      <c r="F35" s="120"/>
      <c r="G35" s="120"/>
      <c r="H35" s="120"/>
      <c r="I35" s="120"/>
      <c r="J35" s="123"/>
      <c r="K35" s="111"/>
      <c r="L35" s="114"/>
      <c r="M35" s="114"/>
      <c r="N35" s="114"/>
      <c r="O35" s="77"/>
      <c r="P35" s="48" t="s">
        <v>6</v>
      </c>
      <c r="Q35" s="23" t="str">
        <f ca="1">IF(TYPE(VLOOKUP(A35,#REF!,$Q$7,FALSE))&lt;&gt;16,VLOOKUP(A35,#REF!,$Q$7,FALSE),"")</f>
        <v/>
      </c>
      <c r="R35" s="16" t="str">
        <f ca="1">IF(Q35="","",IF(C34=0,ROUNDDOWN(O34*Q35,),ROUNDDOWN(#REF!*0.5,)))</f>
        <v/>
      </c>
      <c r="S35" s="22"/>
      <c r="T35" s="42" t="e">
        <f ca="1">IF(TYPE(VLOOKUP(A35,#REF!,$T$7,FALSE))&lt;&gt;16,VLOOKUP(A35,#REF!,$T$7,FALSE),"")+1</f>
        <v>#VALUE!</v>
      </c>
    </row>
    <row r="36" spans="1:20" s="7" customFormat="1" ht="25.15" hidden="1" customHeight="1">
      <c r="A36" s="47" t="str">
        <f ca="1">IF(A35="","",A35+1)</f>
        <v/>
      </c>
      <c r="B36" s="109"/>
      <c r="C36" s="118"/>
      <c r="D36" s="121"/>
      <c r="E36" s="121"/>
      <c r="F36" s="121"/>
      <c r="G36" s="121"/>
      <c r="H36" s="121"/>
      <c r="I36" s="121"/>
      <c r="J36" s="124"/>
      <c r="K36" s="112"/>
      <c r="L36" s="115"/>
      <c r="M36" s="115"/>
      <c r="N36" s="115"/>
      <c r="O36" s="78"/>
      <c r="P36" s="49" t="s">
        <v>5</v>
      </c>
      <c r="Q36" s="12" t="str">
        <f ca="1">IF(TYPE(VLOOKUP(A36,#REF!,$Q$7,FALSE))&lt;&gt;16,VLOOKUP(A36,#REF!,$Q$7,FALSE),"")</f>
        <v/>
      </c>
      <c r="R36" s="12" t="str">
        <f ca="1">IF(Q36="","",IF(C34=0,ROUNDDOWN(O34*Q36,),ROUNDDOWN(#REF!*0.8,)))</f>
        <v/>
      </c>
      <c r="S36" s="21"/>
      <c r="T36" s="42" t="e">
        <f ca="1">IF(TYPE(VLOOKUP(A36,#REF!,$T$7,FALSE))&lt;&gt;16,VLOOKUP(A36,#REF!,$T$7,FALSE),"")+1</f>
        <v>#VALUE!</v>
      </c>
    </row>
    <row r="37" spans="1:20" s="7" customFormat="1" ht="25.15" hidden="1" customHeight="1">
      <c r="A37" s="47" t="str">
        <f ca="1">IF(TYPE(VLOOKUP($B$1,INDIRECT("'１－２'!$A"&amp;T36&amp;":$AT$400"),1,FALSE))&lt;&gt;16,VLOOKUP($B$1,INDIRECT("'１－２'!$A"&amp;T36&amp;":$AT$400"),2,FALSE),"")</f>
        <v/>
      </c>
      <c r="B37" s="100" t="str">
        <f ca="1">IF(TYPE(VLOOKUP(A37,#REF!,$B$7,FALSE))&lt;&gt;16,VLOOKUP(A37,#REF!,$B$7,FALSE),"")</f>
        <v/>
      </c>
      <c r="C37" s="116" t="str">
        <f ca="1">IF(TYPE(VLOOKUP(A37,#REF!,$C$7,FALSE))&lt;&gt;16,VLOOKUP(A37,#REF!,$C$7,FALSE),"")</f>
        <v/>
      </c>
      <c r="D37" s="119" t="str">
        <f ca="1">IF(TYPE(VLOOKUP(A37,#REF!,$D$7,FALSE))&lt;&gt;16,VLOOKUP(A37,#REF!,$D$7,FALSE),"")</f>
        <v/>
      </c>
      <c r="E37" s="119" t="str">
        <f ca="1">IF(TYPE(VLOOKUP(A37,#REF!,$E$7,FALSE))&lt;&gt;16,VLOOKUP(A37,#REF!,$E$7,FALSE),"")</f>
        <v/>
      </c>
      <c r="F37" s="119" t="str">
        <f ca="1">IF(TYPE(VLOOKUP(A37,#REF!,$F$7,FALSE))&lt;&gt;16,VLOOKUP(A37,#REF!,$F$7,FALSE),"")</f>
        <v/>
      </c>
      <c r="G37" s="119" t="str">
        <f ca="1">IF(TYPE(VLOOKUP(A37,#REF!,$G$7,FALSE))&lt;&gt;16,VLOOKUP(A37,#REF!,$G$7,FALSE),"")</f>
        <v/>
      </c>
      <c r="H37" s="119" t="str">
        <f ca="1">IF(TYPE(VLOOKUP(A37,#REF!,$H$7,FALSE))&lt;&gt;16,VLOOKUP(A37,#REF!,$H$7,FALSE),"")</f>
        <v/>
      </c>
      <c r="I37" s="119" t="str">
        <f ca="1">IF(TYPE(VLOOKUP(A37,#REF!,$I$7,FALSE))&lt;&gt;16,VLOOKUP(A37,#REF!,$I$7,FALSE),"")</f>
        <v/>
      </c>
      <c r="J37" s="122" t="str">
        <f ca="1">IF(TYPE(VLOOKUP(A37,#REF!,$J$7,FALSE))&lt;&gt;16,VLOOKUP(A37,#REF!,$J$7,FALSE),"")</f>
        <v/>
      </c>
      <c r="K37" s="110" t="str">
        <f ca="1">IF(TYPE(VLOOKUP(A37,#REF!,$K$7,FALSE))&lt;&gt;16,VLOOKUP(A37,#REF!,$K$7,FALSE),"")</f>
        <v/>
      </c>
      <c r="L37" s="113" t="str">
        <f ca="1">IF(TYPE(VLOOKUP(A37,#REF!,$L$7,FALSE))&lt;&gt;16,VLOOKUP(A37,#REF!,$L$7,FALSE),"")</f>
        <v/>
      </c>
      <c r="M37" s="113" t="str">
        <f ca="1">IF(TYPE(VLOOKUP(A37,#REF!,$M$7,FALSE))&lt;&gt;16,VLOOKUP(A37,#REF!,$M$7,FALSE),"")</f>
        <v/>
      </c>
      <c r="N37" s="113" t="str">
        <f ca="1">IF(TYPE(VLOOKUP(A37,#REF!,$N$7,FALSE))&lt;&gt;16,VLOOKUP(A37,#REF!,$N$7,FALSE),"")</f>
        <v/>
      </c>
      <c r="O37" s="76" t="str">
        <f ca="1">IF(D37="","",IF(C37="◆",0.5,IF(D37="A",0.5,IF(D37="B",0.5,0.6666667))))</f>
        <v/>
      </c>
      <c r="P37" s="26" t="s">
        <v>7</v>
      </c>
      <c r="Q37" s="25" t="str">
        <f ca="1">IF(TYPE(VLOOKUP(A37,#REF!,$Q$7,FALSE))&lt;&gt;16,VLOOKUP(A37,#REF!,$Q$7,FALSE),"")</f>
        <v/>
      </c>
      <c r="R37" s="19" t="str">
        <f ca="1">IF(Q37="","",IF(C37=0,ROUNDDOWN(O37*Q37,),ROUNDDOWN(#REF!*0.5,)))</f>
        <v/>
      </c>
      <c r="S37" s="24"/>
      <c r="T37" s="42" t="e">
        <f ca="1">IF(TYPE(VLOOKUP(A37,#REF!,$T$7,FALSE))&lt;&gt;16,VLOOKUP(A37,#REF!,$T$7,FALSE),"")+1</f>
        <v>#VALUE!</v>
      </c>
    </row>
    <row r="38" spans="1:20" s="7" customFormat="1" ht="25.15" hidden="1" customHeight="1">
      <c r="A38" s="47" t="str">
        <f ca="1">IF(A37="","",A37+1)</f>
        <v/>
      </c>
      <c r="B38" s="108"/>
      <c r="C38" s="117"/>
      <c r="D38" s="120"/>
      <c r="E38" s="120"/>
      <c r="F38" s="120"/>
      <c r="G38" s="120"/>
      <c r="H38" s="120"/>
      <c r="I38" s="120"/>
      <c r="J38" s="123"/>
      <c r="K38" s="111"/>
      <c r="L38" s="114"/>
      <c r="M38" s="114"/>
      <c r="N38" s="114"/>
      <c r="O38" s="77"/>
      <c r="P38" s="48" t="s">
        <v>6</v>
      </c>
      <c r="Q38" s="23" t="str">
        <f ca="1">IF(TYPE(VLOOKUP(A38,#REF!,$Q$7,FALSE))&lt;&gt;16,VLOOKUP(A38,#REF!,$Q$7,FALSE),"")</f>
        <v/>
      </c>
      <c r="R38" s="16" t="str">
        <f ca="1">IF(Q38="","",IF(C37=0,ROUNDDOWN(O37*Q38,),ROUNDDOWN(#REF!*0.5,)))</f>
        <v/>
      </c>
      <c r="S38" s="22"/>
      <c r="T38" s="42" t="e">
        <f ca="1">IF(TYPE(VLOOKUP(A38,#REF!,$T$7,FALSE))&lt;&gt;16,VLOOKUP(A38,#REF!,$T$7,FALSE),"")+1</f>
        <v>#VALUE!</v>
      </c>
    </row>
    <row r="39" spans="1:20" s="7" customFormat="1" ht="25.15" hidden="1" customHeight="1">
      <c r="A39" s="47" t="str">
        <f ca="1">IF(A38="","",A38+1)</f>
        <v/>
      </c>
      <c r="B39" s="109"/>
      <c r="C39" s="118"/>
      <c r="D39" s="121"/>
      <c r="E39" s="121"/>
      <c r="F39" s="121"/>
      <c r="G39" s="121"/>
      <c r="H39" s="121"/>
      <c r="I39" s="121"/>
      <c r="J39" s="124"/>
      <c r="K39" s="112"/>
      <c r="L39" s="115"/>
      <c r="M39" s="115"/>
      <c r="N39" s="115"/>
      <c r="O39" s="78"/>
      <c r="P39" s="49" t="s">
        <v>5</v>
      </c>
      <c r="Q39" s="12" t="str">
        <f ca="1">IF(TYPE(VLOOKUP(A39,#REF!,$Q$7,FALSE))&lt;&gt;16,VLOOKUP(A39,#REF!,$Q$7,FALSE),"")</f>
        <v/>
      </c>
      <c r="R39" s="12" t="str">
        <f ca="1">IF(Q39="","",IF(C37=0,ROUNDDOWN(O37*Q39,),ROUNDDOWN(#REF!*0.8,)))</f>
        <v/>
      </c>
      <c r="S39" s="21"/>
      <c r="T39" s="42" t="e">
        <f ca="1">IF(TYPE(VLOOKUP(A39,#REF!,$T$7,FALSE))&lt;&gt;16,VLOOKUP(A39,#REF!,$T$7,FALSE),"")+1</f>
        <v>#VALUE!</v>
      </c>
    </row>
    <row r="40" spans="1:20" s="7" customFormat="1" ht="25.15" hidden="1" customHeight="1">
      <c r="A40" s="47" t="str">
        <f ca="1">IF(TYPE(VLOOKUP($B$1,INDIRECT("'１－２'!$A"&amp;T39&amp;":$AT$400"),1,FALSE))&lt;&gt;16,VLOOKUP($B$1,INDIRECT("'１－２'!$A"&amp;T39&amp;":$AT$400"),2,FALSE),"")</f>
        <v/>
      </c>
      <c r="B40" s="100" t="str">
        <f ca="1">IF(TYPE(VLOOKUP(A40,#REF!,$B$7,FALSE))&lt;&gt;16,VLOOKUP(A40,#REF!,$B$7,FALSE),"")</f>
        <v/>
      </c>
      <c r="C40" s="116" t="str">
        <f ca="1">IF(TYPE(VLOOKUP(A40,#REF!,$C$7,FALSE))&lt;&gt;16,VLOOKUP(A40,#REF!,$C$7,FALSE),"")</f>
        <v/>
      </c>
      <c r="D40" s="119" t="str">
        <f ca="1">IF(TYPE(VLOOKUP(A40,#REF!,$D$7,FALSE))&lt;&gt;16,VLOOKUP(A40,#REF!,$D$7,FALSE),"")</f>
        <v/>
      </c>
      <c r="E40" s="119" t="str">
        <f ca="1">IF(TYPE(VLOOKUP(A40,#REF!,$E$7,FALSE))&lt;&gt;16,VLOOKUP(A40,#REF!,$E$7,FALSE),"")</f>
        <v/>
      </c>
      <c r="F40" s="119" t="str">
        <f ca="1">IF(TYPE(VLOOKUP(A40,#REF!,$F$7,FALSE))&lt;&gt;16,VLOOKUP(A40,#REF!,$F$7,FALSE),"")</f>
        <v/>
      </c>
      <c r="G40" s="119" t="str">
        <f ca="1">IF(TYPE(VLOOKUP(A40,#REF!,$G$7,FALSE))&lt;&gt;16,VLOOKUP(A40,#REF!,$G$7,FALSE),"")</f>
        <v/>
      </c>
      <c r="H40" s="119" t="str">
        <f ca="1">IF(TYPE(VLOOKUP(A40,#REF!,$H$7,FALSE))&lt;&gt;16,VLOOKUP(A40,#REF!,$H$7,FALSE),"")</f>
        <v/>
      </c>
      <c r="I40" s="119" t="str">
        <f ca="1">IF(TYPE(VLOOKUP(A40,#REF!,$I$7,FALSE))&lt;&gt;16,VLOOKUP(A40,#REF!,$I$7,FALSE),"")</f>
        <v/>
      </c>
      <c r="J40" s="122" t="str">
        <f ca="1">IF(TYPE(VLOOKUP(A40,#REF!,$J$7,FALSE))&lt;&gt;16,VLOOKUP(A40,#REF!,$J$7,FALSE),"")</f>
        <v/>
      </c>
      <c r="K40" s="110" t="str">
        <f ca="1">IF(TYPE(VLOOKUP(A40,#REF!,$K$7,FALSE))&lt;&gt;16,VLOOKUP(A40,#REF!,$K$7,FALSE),"")</f>
        <v/>
      </c>
      <c r="L40" s="113" t="str">
        <f ca="1">IF(TYPE(VLOOKUP(A40,#REF!,$L$7,FALSE))&lt;&gt;16,VLOOKUP(A40,#REF!,$L$7,FALSE),"")</f>
        <v/>
      </c>
      <c r="M40" s="113" t="str">
        <f ca="1">IF(TYPE(VLOOKUP(A40,#REF!,$M$7,FALSE))&lt;&gt;16,VLOOKUP(A40,#REF!,$M$7,FALSE),"")</f>
        <v/>
      </c>
      <c r="N40" s="113" t="str">
        <f ca="1">IF(TYPE(VLOOKUP(A40,#REF!,$N$7,FALSE))&lt;&gt;16,VLOOKUP(A40,#REF!,$N$7,FALSE),"")</f>
        <v/>
      </c>
      <c r="O40" s="76" t="str">
        <f ca="1">IF(D40="","",IF(C40="◆",0.5,IF(D40="A",0.5,IF(D40="B",0.5,0.6666667))))</f>
        <v/>
      </c>
      <c r="P40" s="26" t="s">
        <v>7</v>
      </c>
      <c r="Q40" s="25" t="str">
        <f ca="1">IF(TYPE(VLOOKUP(A40,#REF!,$Q$7,FALSE))&lt;&gt;16,VLOOKUP(A40,#REF!,$Q$7,FALSE),"")</f>
        <v/>
      </c>
      <c r="R40" s="19" t="str">
        <f ca="1">IF(Q40="","",IF(C40=0,ROUNDDOWN(O40*Q40,),ROUNDDOWN(#REF!*0.5,)))</f>
        <v/>
      </c>
      <c r="S40" s="24"/>
      <c r="T40" s="42" t="e">
        <f ca="1">IF(TYPE(VLOOKUP(A40,#REF!,$T$7,FALSE))&lt;&gt;16,VLOOKUP(A40,#REF!,$T$7,FALSE),"")+1</f>
        <v>#VALUE!</v>
      </c>
    </row>
    <row r="41" spans="1:20" s="7" customFormat="1" ht="25.15" hidden="1" customHeight="1">
      <c r="A41" s="47" t="str">
        <f ca="1">IF(A40="","",A40+1)</f>
        <v/>
      </c>
      <c r="B41" s="108"/>
      <c r="C41" s="117"/>
      <c r="D41" s="120"/>
      <c r="E41" s="120"/>
      <c r="F41" s="120"/>
      <c r="G41" s="120"/>
      <c r="H41" s="120"/>
      <c r="I41" s="120"/>
      <c r="J41" s="123"/>
      <c r="K41" s="111"/>
      <c r="L41" s="114"/>
      <c r="M41" s="114"/>
      <c r="N41" s="114"/>
      <c r="O41" s="77"/>
      <c r="P41" s="48" t="s">
        <v>6</v>
      </c>
      <c r="Q41" s="23" t="str">
        <f ca="1">IF(TYPE(VLOOKUP(A41,#REF!,$Q$7,FALSE))&lt;&gt;16,VLOOKUP(A41,#REF!,$Q$7,FALSE),"")</f>
        <v/>
      </c>
      <c r="R41" s="16" t="str">
        <f ca="1">IF(Q41="","",IF(C40=0,ROUNDDOWN(O40*Q41,),ROUNDDOWN(#REF!*0.5,)))</f>
        <v/>
      </c>
      <c r="S41" s="22"/>
      <c r="T41" s="42" t="e">
        <f ca="1">IF(TYPE(VLOOKUP(A41,#REF!,$T$7,FALSE))&lt;&gt;16,VLOOKUP(A41,#REF!,$T$7,FALSE),"")+1</f>
        <v>#VALUE!</v>
      </c>
    </row>
    <row r="42" spans="1:20" s="7" customFormat="1" ht="25.15" hidden="1" customHeight="1">
      <c r="A42" s="47" t="str">
        <f ca="1">IF(A41="","",A41+1)</f>
        <v/>
      </c>
      <c r="B42" s="109"/>
      <c r="C42" s="118"/>
      <c r="D42" s="121"/>
      <c r="E42" s="121"/>
      <c r="F42" s="121"/>
      <c r="G42" s="121"/>
      <c r="H42" s="121"/>
      <c r="I42" s="121"/>
      <c r="J42" s="124"/>
      <c r="K42" s="112"/>
      <c r="L42" s="115"/>
      <c r="M42" s="115"/>
      <c r="N42" s="115"/>
      <c r="O42" s="78"/>
      <c r="P42" s="49" t="s">
        <v>5</v>
      </c>
      <c r="Q42" s="12" t="str">
        <f ca="1">IF(TYPE(VLOOKUP(A42,#REF!,$Q$7,FALSE))&lt;&gt;16,VLOOKUP(A42,#REF!,$Q$7,FALSE),"")</f>
        <v/>
      </c>
      <c r="R42" s="12" t="str">
        <f ca="1">IF(Q42="","",IF(C40=0,ROUNDDOWN(O40*Q42,),ROUNDDOWN(#REF!*0.8,)))</f>
        <v/>
      </c>
      <c r="S42" s="21"/>
      <c r="T42" s="42" t="e">
        <f ca="1">IF(TYPE(VLOOKUP(A42,#REF!,$T$7,FALSE))&lt;&gt;16,VLOOKUP(A42,#REF!,$T$7,FALSE),"")+1</f>
        <v>#VALUE!</v>
      </c>
    </row>
    <row r="43" spans="1:20" s="7" customFormat="1" ht="25.15" hidden="1" customHeight="1">
      <c r="A43" s="47" t="str">
        <f ca="1">IF(TYPE(VLOOKUP($B$1,INDIRECT("'１－２'!$A"&amp;T42&amp;":$AT$400"),1,FALSE))&lt;&gt;16,VLOOKUP($B$1,INDIRECT("'１－２'!$A"&amp;T42&amp;":$AT$400"),2,FALSE),"")</f>
        <v/>
      </c>
      <c r="B43" s="100" t="str">
        <f ca="1">IF(TYPE(VLOOKUP(A43,#REF!,$B$7,FALSE))&lt;&gt;16,VLOOKUP(A43,#REF!,$B$7,FALSE),"")</f>
        <v/>
      </c>
      <c r="C43" s="116" t="str">
        <f ca="1">IF(TYPE(VLOOKUP(A43,#REF!,$C$7,FALSE))&lt;&gt;16,VLOOKUP(A43,#REF!,$C$7,FALSE),"")</f>
        <v/>
      </c>
      <c r="D43" s="119" t="str">
        <f ca="1">IF(TYPE(VLOOKUP(A43,#REF!,$D$7,FALSE))&lt;&gt;16,VLOOKUP(A43,#REF!,$D$7,FALSE),"")</f>
        <v/>
      </c>
      <c r="E43" s="119" t="str">
        <f ca="1">IF(TYPE(VLOOKUP(A43,#REF!,$E$7,FALSE))&lt;&gt;16,VLOOKUP(A43,#REF!,$E$7,FALSE),"")</f>
        <v/>
      </c>
      <c r="F43" s="119" t="str">
        <f ca="1">IF(TYPE(VLOOKUP(A43,#REF!,$F$7,FALSE))&lt;&gt;16,VLOOKUP(A43,#REF!,$F$7,FALSE),"")</f>
        <v/>
      </c>
      <c r="G43" s="119" t="str">
        <f ca="1">IF(TYPE(VLOOKUP(A43,#REF!,$G$7,FALSE))&lt;&gt;16,VLOOKUP(A43,#REF!,$G$7,FALSE),"")</f>
        <v/>
      </c>
      <c r="H43" s="119" t="str">
        <f ca="1">IF(TYPE(VLOOKUP(A43,#REF!,$H$7,FALSE))&lt;&gt;16,VLOOKUP(A43,#REF!,$H$7,FALSE),"")</f>
        <v/>
      </c>
      <c r="I43" s="119" t="str">
        <f ca="1">IF(TYPE(VLOOKUP(A43,#REF!,$I$7,FALSE))&lt;&gt;16,VLOOKUP(A43,#REF!,$I$7,FALSE),"")</f>
        <v/>
      </c>
      <c r="J43" s="122" t="str">
        <f ca="1">IF(TYPE(VLOOKUP(A43,#REF!,$J$7,FALSE))&lt;&gt;16,VLOOKUP(A43,#REF!,$J$7,FALSE),"")</f>
        <v/>
      </c>
      <c r="K43" s="110" t="str">
        <f ca="1">IF(TYPE(VLOOKUP(A43,#REF!,$K$7,FALSE))&lt;&gt;16,VLOOKUP(A43,#REF!,$K$7,FALSE),"")</f>
        <v/>
      </c>
      <c r="L43" s="113" t="str">
        <f ca="1">IF(TYPE(VLOOKUP(A43,#REF!,$L$7,FALSE))&lt;&gt;16,VLOOKUP(A43,#REF!,$L$7,FALSE),"")</f>
        <v/>
      </c>
      <c r="M43" s="113" t="str">
        <f ca="1">IF(TYPE(VLOOKUP(A43,#REF!,$M$7,FALSE))&lt;&gt;16,VLOOKUP(A43,#REF!,$M$7,FALSE),"")</f>
        <v/>
      </c>
      <c r="N43" s="113" t="str">
        <f ca="1">IF(TYPE(VLOOKUP(A43,#REF!,$N$7,FALSE))&lt;&gt;16,VLOOKUP(A43,#REF!,$N$7,FALSE),"")</f>
        <v/>
      </c>
      <c r="O43" s="76" t="str">
        <f ca="1">IF(D43="","",IF(C43="◆",0.5,IF(D43="A",0.5,IF(D43="B",0.5,0.6666667))))</f>
        <v/>
      </c>
      <c r="P43" s="26" t="s">
        <v>7</v>
      </c>
      <c r="Q43" s="25" t="str">
        <f ca="1">IF(TYPE(VLOOKUP(A43,#REF!,$Q$7,FALSE))&lt;&gt;16,VLOOKUP(A43,#REF!,$Q$7,FALSE),"")</f>
        <v/>
      </c>
      <c r="R43" s="19" t="str">
        <f ca="1">IF(Q43="","",IF(C43=0,ROUNDDOWN(O43*Q43,),ROUNDDOWN(#REF!*0.5,)))</f>
        <v/>
      </c>
      <c r="S43" s="24"/>
      <c r="T43" s="42" t="e">
        <f ca="1">IF(TYPE(VLOOKUP(A43,#REF!,$T$7,FALSE))&lt;&gt;16,VLOOKUP(A43,#REF!,$T$7,FALSE),"")+1</f>
        <v>#VALUE!</v>
      </c>
    </row>
    <row r="44" spans="1:20" s="7" customFormat="1" ht="25.15" hidden="1" customHeight="1">
      <c r="A44" s="47" t="str">
        <f ca="1">IF(A43="","",A43+1)</f>
        <v/>
      </c>
      <c r="B44" s="108"/>
      <c r="C44" s="117"/>
      <c r="D44" s="120"/>
      <c r="E44" s="120"/>
      <c r="F44" s="120"/>
      <c r="G44" s="120"/>
      <c r="H44" s="120"/>
      <c r="I44" s="120"/>
      <c r="J44" s="123"/>
      <c r="K44" s="111"/>
      <c r="L44" s="114"/>
      <c r="M44" s="114"/>
      <c r="N44" s="114"/>
      <c r="O44" s="77"/>
      <c r="P44" s="48" t="s">
        <v>6</v>
      </c>
      <c r="Q44" s="23" t="str">
        <f ca="1">IF(TYPE(VLOOKUP(A44,#REF!,$Q$7,FALSE))&lt;&gt;16,VLOOKUP(A44,#REF!,$Q$7,FALSE),"")</f>
        <v/>
      </c>
      <c r="R44" s="16" t="str">
        <f ca="1">IF(Q44="","",IF(C43=0,ROUNDDOWN(O43*Q44,),ROUNDDOWN(#REF!*0.5,)))</f>
        <v/>
      </c>
      <c r="S44" s="22"/>
      <c r="T44" s="42" t="e">
        <f ca="1">IF(TYPE(VLOOKUP(A44,#REF!,$T$7,FALSE))&lt;&gt;16,VLOOKUP(A44,#REF!,$T$7,FALSE),"")+1</f>
        <v>#VALUE!</v>
      </c>
    </row>
    <row r="45" spans="1:20" s="7" customFormat="1" ht="25.15" hidden="1" customHeight="1">
      <c r="A45" s="47" t="str">
        <f ca="1">IF(A44="","",A44+1)</f>
        <v/>
      </c>
      <c r="B45" s="109"/>
      <c r="C45" s="118"/>
      <c r="D45" s="121"/>
      <c r="E45" s="121"/>
      <c r="F45" s="121"/>
      <c r="G45" s="121"/>
      <c r="H45" s="121"/>
      <c r="I45" s="121"/>
      <c r="J45" s="124"/>
      <c r="K45" s="112"/>
      <c r="L45" s="115"/>
      <c r="M45" s="115"/>
      <c r="N45" s="115"/>
      <c r="O45" s="78"/>
      <c r="P45" s="49" t="s">
        <v>5</v>
      </c>
      <c r="Q45" s="12" t="str">
        <f ca="1">IF(TYPE(VLOOKUP(A45,#REF!,$Q$7,FALSE))&lt;&gt;16,VLOOKUP(A45,#REF!,$Q$7,FALSE),"")</f>
        <v/>
      </c>
      <c r="R45" s="12" t="str">
        <f ca="1">IF(Q45="","",IF(C43=0,ROUNDDOWN(O43*Q45,),ROUNDDOWN(#REF!*0.8,)))</f>
        <v/>
      </c>
      <c r="S45" s="21"/>
      <c r="T45" s="42" t="e">
        <f ca="1">IF(TYPE(VLOOKUP(A45,#REF!,$T$7,FALSE))&lt;&gt;16,VLOOKUP(A45,#REF!,$T$7,FALSE),"")+1</f>
        <v>#VALUE!</v>
      </c>
    </row>
    <row r="46" spans="1:20" s="7" customFormat="1" ht="25.15" hidden="1" customHeight="1">
      <c r="A46" s="47" t="str">
        <f ca="1">IF(TYPE(VLOOKUP($B$1,INDIRECT("'１－２'!$A"&amp;T45&amp;":$AT$400"),1,FALSE))&lt;&gt;16,VLOOKUP($B$1,INDIRECT("'１－２'!$A"&amp;T45&amp;":$AT$400"),2,FALSE),"")</f>
        <v/>
      </c>
      <c r="B46" s="100" t="str">
        <f ca="1">IF(TYPE(VLOOKUP(A46,#REF!,$B$7,FALSE))&lt;&gt;16,VLOOKUP(A46,#REF!,$B$7,FALSE),"")</f>
        <v/>
      </c>
      <c r="C46" s="116" t="str">
        <f ca="1">IF(TYPE(VLOOKUP(A46,#REF!,$C$7,FALSE))&lt;&gt;16,VLOOKUP(A46,#REF!,$C$7,FALSE),"")</f>
        <v/>
      </c>
      <c r="D46" s="119" t="str">
        <f ca="1">IF(TYPE(VLOOKUP(A46,#REF!,$D$7,FALSE))&lt;&gt;16,VLOOKUP(A46,#REF!,$D$7,FALSE),"")</f>
        <v/>
      </c>
      <c r="E46" s="119" t="str">
        <f ca="1">IF(TYPE(VLOOKUP(A46,#REF!,$E$7,FALSE))&lt;&gt;16,VLOOKUP(A46,#REF!,$E$7,FALSE),"")</f>
        <v/>
      </c>
      <c r="F46" s="119" t="str">
        <f ca="1">IF(TYPE(VLOOKUP(A46,#REF!,$F$7,FALSE))&lt;&gt;16,VLOOKUP(A46,#REF!,$F$7,FALSE),"")</f>
        <v/>
      </c>
      <c r="G46" s="119" t="str">
        <f ca="1">IF(TYPE(VLOOKUP(A46,#REF!,$G$7,FALSE))&lt;&gt;16,VLOOKUP(A46,#REF!,$G$7,FALSE),"")</f>
        <v/>
      </c>
      <c r="H46" s="119" t="str">
        <f ca="1">IF(TYPE(VLOOKUP(A46,#REF!,$H$7,FALSE))&lt;&gt;16,VLOOKUP(A46,#REF!,$H$7,FALSE),"")</f>
        <v/>
      </c>
      <c r="I46" s="119" t="str">
        <f ca="1">IF(TYPE(VLOOKUP(A46,#REF!,$I$7,FALSE))&lt;&gt;16,VLOOKUP(A46,#REF!,$I$7,FALSE),"")</f>
        <v/>
      </c>
      <c r="J46" s="122" t="str">
        <f ca="1">IF(TYPE(VLOOKUP(A46,#REF!,$J$7,FALSE))&lt;&gt;16,VLOOKUP(A46,#REF!,$J$7,FALSE),"")</f>
        <v/>
      </c>
      <c r="K46" s="110" t="str">
        <f ca="1">IF(TYPE(VLOOKUP(A46,#REF!,$K$7,FALSE))&lt;&gt;16,VLOOKUP(A46,#REF!,$K$7,FALSE),"")</f>
        <v/>
      </c>
      <c r="L46" s="113" t="str">
        <f ca="1">IF(TYPE(VLOOKUP(A46,#REF!,$L$7,FALSE))&lt;&gt;16,VLOOKUP(A46,#REF!,$L$7,FALSE),"")</f>
        <v/>
      </c>
      <c r="M46" s="113" t="str">
        <f ca="1">IF(TYPE(VLOOKUP(A46,#REF!,$M$7,FALSE))&lt;&gt;16,VLOOKUP(A46,#REF!,$M$7,FALSE),"")</f>
        <v/>
      </c>
      <c r="N46" s="113" t="str">
        <f ca="1">IF(TYPE(VLOOKUP(A46,#REF!,$N$7,FALSE))&lt;&gt;16,VLOOKUP(A46,#REF!,$N$7,FALSE),"")</f>
        <v/>
      </c>
      <c r="O46" s="76" t="str">
        <f ca="1">IF(D46="","",IF(C46="◆",0.5,IF(D46="A",0.5,IF(D46="B",0.5,0.6666667))))</f>
        <v/>
      </c>
      <c r="P46" s="26" t="s">
        <v>7</v>
      </c>
      <c r="Q46" s="25" t="str">
        <f ca="1">IF(TYPE(VLOOKUP(A46,#REF!,$Q$7,FALSE))&lt;&gt;16,VLOOKUP(A46,#REF!,$Q$7,FALSE),"")</f>
        <v/>
      </c>
      <c r="R46" s="19" t="str">
        <f ca="1">IF(Q46="","",IF(C46=0,ROUNDDOWN(O46*Q46,),ROUNDDOWN(#REF!*0.5,)))</f>
        <v/>
      </c>
      <c r="S46" s="24"/>
      <c r="T46" s="42" t="e">
        <f ca="1">IF(TYPE(VLOOKUP(A46,#REF!,$T$7,FALSE))&lt;&gt;16,VLOOKUP(A46,#REF!,$T$7,FALSE),"")+1</f>
        <v>#VALUE!</v>
      </c>
    </row>
    <row r="47" spans="1:20" s="7" customFormat="1" ht="25.15" hidden="1" customHeight="1">
      <c r="A47" s="47" t="str">
        <f ca="1">IF(A46="","",A46+1)</f>
        <v/>
      </c>
      <c r="B47" s="108"/>
      <c r="C47" s="117"/>
      <c r="D47" s="120"/>
      <c r="E47" s="120"/>
      <c r="F47" s="120"/>
      <c r="G47" s="120"/>
      <c r="H47" s="120"/>
      <c r="I47" s="120"/>
      <c r="J47" s="123"/>
      <c r="K47" s="111"/>
      <c r="L47" s="114"/>
      <c r="M47" s="114"/>
      <c r="N47" s="114"/>
      <c r="O47" s="77"/>
      <c r="P47" s="48" t="s">
        <v>6</v>
      </c>
      <c r="Q47" s="23" t="str">
        <f ca="1">IF(TYPE(VLOOKUP(A47,#REF!,$Q$7,FALSE))&lt;&gt;16,VLOOKUP(A47,#REF!,$Q$7,FALSE),"")</f>
        <v/>
      </c>
      <c r="R47" s="16" t="str">
        <f ca="1">IF(Q47="","",IF(C46=0,ROUNDDOWN(O46*Q47,),ROUNDDOWN(#REF!*0.5,)))</f>
        <v/>
      </c>
      <c r="S47" s="22"/>
      <c r="T47" s="42" t="e">
        <f ca="1">IF(TYPE(VLOOKUP(A47,#REF!,$T$7,FALSE))&lt;&gt;16,VLOOKUP(A47,#REF!,$T$7,FALSE),"")+1</f>
        <v>#VALUE!</v>
      </c>
    </row>
    <row r="48" spans="1:20" s="7" customFormat="1" ht="25.15" hidden="1" customHeight="1">
      <c r="A48" s="47" t="str">
        <f ca="1">IF(A47="","",A47+1)</f>
        <v/>
      </c>
      <c r="B48" s="109"/>
      <c r="C48" s="118"/>
      <c r="D48" s="121"/>
      <c r="E48" s="121"/>
      <c r="F48" s="121"/>
      <c r="G48" s="121"/>
      <c r="H48" s="121"/>
      <c r="I48" s="121"/>
      <c r="J48" s="124"/>
      <c r="K48" s="112"/>
      <c r="L48" s="115"/>
      <c r="M48" s="115"/>
      <c r="N48" s="115"/>
      <c r="O48" s="78"/>
      <c r="P48" s="49" t="s">
        <v>5</v>
      </c>
      <c r="Q48" s="12" t="str">
        <f ca="1">IF(TYPE(VLOOKUP(A48,#REF!,$Q$7,FALSE))&lt;&gt;16,VLOOKUP(A48,#REF!,$Q$7,FALSE),"")</f>
        <v/>
      </c>
      <c r="R48" s="12" t="str">
        <f ca="1">IF(Q48="","",IF(C46=0,ROUNDDOWN(O46*Q48,),ROUNDDOWN(#REF!*0.8,)))</f>
        <v/>
      </c>
      <c r="S48" s="21"/>
      <c r="T48" s="42" t="e">
        <f ca="1">IF(TYPE(VLOOKUP(A48,#REF!,$T$7,FALSE))&lt;&gt;16,VLOOKUP(A48,#REF!,$T$7,FALSE),"")+1</f>
        <v>#VALUE!</v>
      </c>
    </row>
    <row r="49" spans="1:20" s="7" customFormat="1" ht="25.15" hidden="1" customHeight="1">
      <c r="A49" s="47" t="str">
        <f ca="1">IF(TYPE(VLOOKUP($B$1,INDIRECT("'１－２'!$A"&amp;T48&amp;":$AT$400"),1,FALSE))&lt;&gt;16,VLOOKUP($B$1,INDIRECT("'１－２'!$A"&amp;T48&amp;":$AT$400"),2,FALSE),"")</f>
        <v/>
      </c>
      <c r="B49" s="100" t="str">
        <f ca="1">IF(TYPE(VLOOKUP(A49,#REF!,$B$7,FALSE))&lt;&gt;16,VLOOKUP(A49,#REF!,$B$7,FALSE),"")</f>
        <v/>
      </c>
      <c r="C49" s="116" t="str">
        <f ca="1">IF(TYPE(VLOOKUP(A49,#REF!,$C$7,FALSE))&lt;&gt;16,VLOOKUP(A49,#REF!,$C$7,FALSE),"")</f>
        <v/>
      </c>
      <c r="D49" s="119" t="str">
        <f ca="1">IF(TYPE(VLOOKUP(A49,#REF!,$D$7,FALSE))&lt;&gt;16,VLOOKUP(A49,#REF!,$D$7,FALSE),"")</f>
        <v/>
      </c>
      <c r="E49" s="119" t="str">
        <f ca="1">IF(TYPE(VLOOKUP(A49,#REF!,$E$7,FALSE))&lt;&gt;16,VLOOKUP(A49,#REF!,$E$7,FALSE),"")</f>
        <v/>
      </c>
      <c r="F49" s="119" t="str">
        <f ca="1">IF(TYPE(VLOOKUP(A49,#REF!,$F$7,FALSE))&lt;&gt;16,VLOOKUP(A49,#REF!,$F$7,FALSE),"")</f>
        <v/>
      </c>
      <c r="G49" s="119" t="str">
        <f ca="1">IF(TYPE(VLOOKUP(A49,#REF!,$G$7,FALSE))&lt;&gt;16,VLOOKUP(A49,#REF!,$G$7,FALSE),"")</f>
        <v/>
      </c>
      <c r="H49" s="119" t="str">
        <f ca="1">IF(TYPE(VLOOKUP(A49,#REF!,$H$7,FALSE))&lt;&gt;16,VLOOKUP(A49,#REF!,$H$7,FALSE),"")</f>
        <v/>
      </c>
      <c r="I49" s="119" t="str">
        <f ca="1">IF(TYPE(VLOOKUP(A49,#REF!,$I$7,FALSE))&lt;&gt;16,VLOOKUP(A49,#REF!,$I$7,FALSE),"")</f>
        <v/>
      </c>
      <c r="J49" s="122" t="str">
        <f ca="1">IF(TYPE(VLOOKUP(A49,#REF!,$J$7,FALSE))&lt;&gt;16,VLOOKUP(A49,#REF!,$J$7,FALSE),"")</f>
        <v/>
      </c>
      <c r="K49" s="110" t="str">
        <f ca="1">IF(TYPE(VLOOKUP(A49,#REF!,$K$7,FALSE))&lt;&gt;16,VLOOKUP(A49,#REF!,$K$7,FALSE),"")</f>
        <v/>
      </c>
      <c r="L49" s="113" t="str">
        <f ca="1">IF(TYPE(VLOOKUP(A49,#REF!,$L$7,FALSE))&lt;&gt;16,VLOOKUP(A49,#REF!,$L$7,FALSE),"")</f>
        <v/>
      </c>
      <c r="M49" s="113" t="str">
        <f ca="1">IF(TYPE(VLOOKUP(A49,#REF!,$M$7,FALSE))&lt;&gt;16,VLOOKUP(A49,#REF!,$M$7,FALSE),"")</f>
        <v/>
      </c>
      <c r="N49" s="113" t="str">
        <f ca="1">IF(TYPE(VLOOKUP(A49,#REF!,$N$7,FALSE))&lt;&gt;16,VLOOKUP(A49,#REF!,$N$7,FALSE),"")</f>
        <v/>
      </c>
      <c r="O49" s="76" t="str">
        <f ca="1">IF(D49="","",IF(C49="◆",0.5,IF(D49="A",0.5,IF(D49="B",0.5,0.6666667))))</f>
        <v/>
      </c>
      <c r="P49" s="26" t="s">
        <v>7</v>
      </c>
      <c r="Q49" s="25" t="str">
        <f ca="1">IF(TYPE(VLOOKUP(A49,#REF!,$Q$7,FALSE))&lt;&gt;16,VLOOKUP(A49,#REF!,$Q$7,FALSE),"")</f>
        <v/>
      </c>
      <c r="R49" s="19" t="str">
        <f ca="1">IF(Q49="","",IF(C49=0,ROUNDDOWN(O49*Q49,),ROUNDDOWN(#REF!*0.5,)))</f>
        <v/>
      </c>
      <c r="S49" s="24"/>
      <c r="T49" s="42" t="e">
        <f ca="1">IF(TYPE(VLOOKUP(A49,#REF!,$T$7,FALSE))&lt;&gt;16,VLOOKUP(A49,#REF!,$T$7,FALSE),"")+1</f>
        <v>#VALUE!</v>
      </c>
    </row>
    <row r="50" spans="1:20" s="7" customFormat="1" ht="25.15" hidden="1" customHeight="1">
      <c r="A50" s="47" t="str">
        <f ca="1">IF(A49="","",A49+1)</f>
        <v/>
      </c>
      <c r="B50" s="108"/>
      <c r="C50" s="117"/>
      <c r="D50" s="120"/>
      <c r="E50" s="120"/>
      <c r="F50" s="120"/>
      <c r="G50" s="120"/>
      <c r="H50" s="120"/>
      <c r="I50" s="120"/>
      <c r="J50" s="123"/>
      <c r="K50" s="111"/>
      <c r="L50" s="114"/>
      <c r="M50" s="114"/>
      <c r="N50" s="114"/>
      <c r="O50" s="77"/>
      <c r="P50" s="48" t="s">
        <v>6</v>
      </c>
      <c r="Q50" s="23" t="str">
        <f ca="1">IF(TYPE(VLOOKUP(A50,#REF!,$Q$7,FALSE))&lt;&gt;16,VLOOKUP(A50,#REF!,$Q$7,FALSE),"")</f>
        <v/>
      </c>
      <c r="R50" s="16" t="str">
        <f ca="1">IF(Q50="","",IF(C49=0,ROUNDDOWN(O49*Q50,),ROUNDDOWN(#REF!*0.5,)))</f>
        <v/>
      </c>
      <c r="S50" s="22"/>
      <c r="T50" s="42" t="e">
        <f ca="1">IF(TYPE(VLOOKUP(A50,#REF!,$T$7,FALSE))&lt;&gt;16,VLOOKUP(A50,#REF!,$T$7,FALSE),"")+1</f>
        <v>#VALUE!</v>
      </c>
    </row>
    <row r="51" spans="1:20" s="7" customFormat="1" ht="25.15" hidden="1" customHeight="1">
      <c r="A51" s="47" t="str">
        <f ca="1">IF(A50="","",A50+1)</f>
        <v/>
      </c>
      <c r="B51" s="109"/>
      <c r="C51" s="118"/>
      <c r="D51" s="121"/>
      <c r="E51" s="121"/>
      <c r="F51" s="121"/>
      <c r="G51" s="121"/>
      <c r="H51" s="121"/>
      <c r="I51" s="121"/>
      <c r="J51" s="124"/>
      <c r="K51" s="112"/>
      <c r="L51" s="115"/>
      <c r="M51" s="115"/>
      <c r="N51" s="115"/>
      <c r="O51" s="78"/>
      <c r="P51" s="49" t="s">
        <v>5</v>
      </c>
      <c r="Q51" s="12" t="str">
        <f ca="1">IF(TYPE(VLOOKUP(A51,#REF!,$Q$7,FALSE))&lt;&gt;16,VLOOKUP(A51,#REF!,$Q$7,FALSE),"")</f>
        <v/>
      </c>
      <c r="R51" s="12" t="str">
        <f ca="1">IF(Q51="","",IF(C49=0,ROUNDDOWN(O49*Q51,),ROUNDDOWN(#REF!*0.8,)))</f>
        <v/>
      </c>
      <c r="S51" s="21"/>
      <c r="T51" s="42" t="e">
        <f ca="1">IF(TYPE(VLOOKUP(A51,#REF!,$T$7,FALSE))&lt;&gt;16,VLOOKUP(A51,#REF!,$T$7,FALSE),"")+1</f>
        <v>#VALUE!</v>
      </c>
    </row>
    <row r="52" spans="1:20" s="7" customFormat="1" ht="25.15" hidden="1" customHeight="1">
      <c r="A52" s="47" t="str">
        <f ca="1">IF(TYPE(VLOOKUP($B$1,INDIRECT("'１－２'!$A"&amp;T51&amp;":$AT$400"),1,FALSE))&lt;&gt;16,VLOOKUP($B$1,INDIRECT("'１－２'!$A"&amp;T51&amp;":$AT$400"),2,FALSE),"")</f>
        <v/>
      </c>
      <c r="B52" s="100" t="str">
        <f ca="1">IF(TYPE(VLOOKUP(A52,#REF!,$B$7,FALSE))&lt;&gt;16,VLOOKUP(A52,#REF!,$B$7,FALSE),"")</f>
        <v/>
      </c>
      <c r="C52" s="116" t="str">
        <f ca="1">IF(TYPE(VLOOKUP(A52,#REF!,$C$7,FALSE))&lt;&gt;16,VLOOKUP(A52,#REF!,$C$7,FALSE),"")</f>
        <v/>
      </c>
      <c r="D52" s="119" t="str">
        <f ca="1">IF(TYPE(VLOOKUP(A52,#REF!,$D$7,FALSE))&lt;&gt;16,VLOOKUP(A52,#REF!,$D$7,FALSE),"")</f>
        <v/>
      </c>
      <c r="E52" s="119" t="str">
        <f ca="1">IF(TYPE(VLOOKUP(A52,#REF!,$E$7,FALSE))&lt;&gt;16,VLOOKUP(A52,#REF!,$E$7,FALSE),"")</f>
        <v/>
      </c>
      <c r="F52" s="119" t="str">
        <f ca="1">IF(TYPE(VLOOKUP(A52,#REF!,$F$7,FALSE))&lt;&gt;16,VLOOKUP(A52,#REF!,$F$7,FALSE),"")</f>
        <v/>
      </c>
      <c r="G52" s="119" t="str">
        <f ca="1">IF(TYPE(VLOOKUP(A52,#REF!,$G$7,FALSE))&lt;&gt;16,VLOOKUP(A52,#REF!,$G$7,FALSE),"")</f>
        <v/>
      </c>
      <c r="H52" s="119" t="str">
        <f ca="1">IF(TYPE(VLOOKUP(A52,#REF!,$H$7,FALSE))&lt;&gt;16,VLOOKUP(A52,#REF!,$H$7,FALSE),"")</f>
        <v/>
      </c>
      <c r="I52" s="119" t="str">
        <f ca="1">IF(TYPE(VLOOKUP(A52,#REF!,$I$7,FALSE))&lt;&gt;16,VLOOKUP(A52,#REF!,$I$7,FALSE),"")</f>
        <v/>
      </c>
      <c r="J52" s="122" t="str">
        <f ca="1">IF(TYPE(VLOOKUP(A52,#REF!,$J$7,FALSE))&lt;&gt;16,VLOOKUP(A52,#REF!,$J$7,FALSE),"")</f>
        <v/>
      </c>
      <c r="K52" s="110" t="str">
        <f ca="1">IF(TYPE(VLOOKUP(A52,#REF!,$K$7,FALSE))&lt;&gt;16,VLOOKUP(A52,#REF!,$K$7,FALSE),"")</f>
        <v/>
      </c>
      <c r="L52" s="113" t="str">
        <f ca="1">IF(TYPE(VLOOKUP(A52,#REF!,$L$7,FALSE))&lt;&gt;16,VLOOKUP(A52,#REF!,$L$7,FALSE),"")</f>
        <v/>
      </c>
      <c r="M52" s="113" t="str">
        <f ca="1">IF(TYPE(VLOOKUP(A52,#REF!,$M$7,FALSE))&lt;&gt;16,VLOOKUP(A52,#REF!,$M$7,FALSE),"")</f>
        <v/>
      </c>
      <c r="N52" s="113" t="str">
        <f ca="1">IF(TYPE(VLOOKUP(A52,#REF!,$N$7,FALSE))&lt;&gt;16,VLOOKUP(A52,#REF!,$N$7,FALSE),"")</f>
        <v/>
      </c>
      <c r="O52" s="76" t="str">
        <f ca="1">IF(D52="","",IF(C52="◆",0.5,IF(D52="A",0.5,IF(D52="B",0.5,0.6666667))))</f>
        <v/>
      </c>
      <c r="P52" s="26" t="s">
        <v>7</v>
      </c>
      <c r="Q52" s="25" t="str">
        <f ca="1">IF(TYPE(VLOOKUP(A52,#REF!,$Q$7,FALSE))&lt;&gt;16,VLOOKUP(A52,#REF!,$Q$7,FALSE),"")</f>
        <v/>
      </c>
      <c r="R52" s="19" t="str">
        <f ca="1">IF(Q52="","",IF(C52=0,ROUNDDOWN(O52*Q52,),ROUNDDOWN(#REF!*0.5,)))</f>
        <v/>
      </c>
      <c r="S52" s="24"/>
      <c r="T52" s="42" t="e">
        <f ca="1">IF(TYPE(VLOOKUP(A52,#REF!,$T$7,FALSE))&lt;&gt;16,VLOOKUP(A52,#REF!,$T$7,FALSE),"")+1</f>
        <v>#VALUE!</v>
      </c>
    </row>
    <row r="53" spans="1:20" s="7" customFormat="1" ht="25.15" hidden="1" customHeight="1">
      <c r="A53" s="47" t="str">
        <f ca="1">IF(A52="","",A52+1)</f>
        <v/>
      </c>
      <c r="B53" s="108"/>
      <c r="C53" s="117"/>
      <c r="D53" s="120"/>
      <c r="E53" s="120"/>
      <c r="F53" s="120"/>
      <c r="G53" s="120"/>
      <c r="H53" s="120"/>
      <c r="I53" s="120"/>
      <c r="J53" s="123"/>
      <c r="K53" s="111"/>
      <c r="L53" s="114"/>
      <c r="M53" s="114"/>
      <c r="N53" s="114"/>
      <c r="O53" s="77"/>
      <c r="P53" s="48" t="s">
        <v>6</v>
      </c>
      <c r="Q53" s="23" t="str">
        <f ca="1">IF(TYPE(VLOOKUP(A53,#REF!,$Q$7,FALSE))&lt;&gt;16,VLOOKUP(A53,#REF!,$Q$7,FALSE),"")</f>
        <v/>
      </c>
      <c r="R53" s="16" t="str">
        <f ca="1">IF(Q53="","",IF(C52=0,ROUNDDOWN(O52*Q53,),ROUNDDOWN(#REF!*0.5,)))</f>
        <v/>
      </c>
      <c r="S53" s="22"/>
      <c r="T53" s="42" t="e">
        <f ca="1">IF(TYPE(VLOOKUP(A53,#REF!,$T$7,FALSE))&lt;&gt;16,VLOOKUP(A53,#REF!,$T$7,FALSE),"")+1</f>
        <v>#VALUE!</v>
      </c>
    </row>
    <row r="54" spans="1:20" s="7" customFormat="1" ht="25.15" hidden="1" customHeight="1">
      <c r="A54" s="47" t="str">
        <f ca="1">IF(A53="","",A53+1)</f>
        <v/>
      </c>
      <c r="B54" s="109"/>
      <c r="C54" s="118"/>
      <c r="D54" s="121"/>
      <c r="E54" s="121"/>
      <c r="F54" s="121"/>
      <c r="G54" s="121"/>
      <c r="H54" s="121"/>
      <c r="I54" s="121"/>
      <c r="J54" s="124"/>
      <c r="K54" s="112"/>
      <c r="L54" s="115"/>
      <c r="M54" s="115"/>
      <c r="N54" s="115"/>
      <c r="O54" s="78"/>
      <c r="P54" s="49" t="s">
        <v>5</v>
      </c>
      <c r="Q54" s="12" t="str">
        <f ca="1">IF(TYPE(VLOOKUP(A54,#REF!,$Q$7,FALSE))&lt;&gt;16,VLOOKUP(A54,#REF!,$Q$7,FALSE),"")</f>
        <v/>
      </c>
      <c r="R54" s="12" t="str">
        <f ca="1">IF(Q54="","",IF(C52=0,ROUNDDOWN(O52*Q54,),ROUNDDOWN(#REF!*0.8,)))</f>
        <v/>
      </c>
      <c r="S54" s="21"/>
      <c r="T54" s="42" t="e">
        <f ca="1">IF(TYPE(VLOOKUP(A54,#REF!,$T$7,FALSE))&lt;&gt;16,VLOOKUP(A54,#REF!,$T$7,FALSE),"")+1</f>
        <v>#VALUE!</v>
      </c>
    </row>
    <row r="55" spans="1:20" s="7" customFormat="1" ht="25.15" hidden="1" customHeight="1">
      <c r="A55" s="47" t="str">
        <f ca="1">IF(TYPE(VLOOKUP($B$1,INDIRECT("'１－２'!$A"&amp;T54&amp;":$AT$400"),1,FALSE))&lt;&gt;16,VLOOKUP($B$1,INDIRECT("'１－２'!$A"&amp;T54&amp;":$AT$400"),2,FALSE),"")</f>
        <v/>
      </c>
      <c r="B55" s="100" t="str">
        <f ca="1">IF(TYPE(VLOOKUP(A55,#REF!,$B$7,FALSE))&lt;&gt;16,VLOOKUP(A55,#REF!,$B$7,FALSE),"")</f>
        <v/>
      </c>
      <c r="C55" s="116" t="str">
        <f ca="1">IF(TYPE(VLOOKUP(A55,#REF!,$C$7,FALSE))&lt;&gt;16,VLOOKUP(A55,#REF!,$C$7,FALSE),"")</f>
        <v/>
      </c>
      <c r="D55" s="119" t="str">
        <f ca="1">IF(TYPE(VLOOKUP(A55,#REF!,$D$7,FALSE))&lt;&gt;16,VLOOKUP(A55,#REF!,$D$7,FALSE),"")</f>
        <v/>
      </c>
      <c r="E55" s="119" t="str">
        <f ca="1">IF(TYPE(VLOOKUP(A55,#REF!,$E$7,FALSE))&lt;&gt;16,VLOOKUP(A55,#REF!,$E$7,FALSE),"")</f>
        <v/>
      </c>
      <c r="F55" s="119" t="str">
        <f ca="1">IF(TYPE(VLOOKUP(A55,#REF!,$F$7,FALSE))&lt;&gt;16,VLOOKUP(A55,#REF!,$F$7,FALSE),"")</f>
        <v/>
      </c>
      <c r="G55" s="119" t="str">
        <f ca="1">IF(TYPE(VLOOKUP(A55,#REF!,$G$7,FALSE))&lt;&gt;16,VLOOKUP(A55,#REF!,$G$7,FALSE),"")</f>
        <v/>
      </c>
      <c r="H55" s="119" t="str">
        <f ca="1">IF(TYPE(VLOOKUP(A55,#REF!,$H$7,FALSE))&lt;&gt;16,VLOOKUP(A55,#REF!,$H$7,FALSE),"")</f>
        <v/>
      </c>
      <c r="I55" s="119" t="str">
        <f ca="1">IF(TYPE(VLOOKUP(A55,#REF!,$I$7,FALSE))&lt;&gt;16,VLOOKUP(A55,#REF!,$I$7,FALSE),"")</f>
        <v/>
      </c>
      <c r="J55" s="122" t="str">
        <f ca="1">IF(TYPE(VLOOKUP(A55,#REF!,$J$7,FALSE))&lt;&gt;16,VLOOKUP(A55,#REF!,$J$7,FALSE),"")</f>
        <v/>
      </c>
      <c r="K55" s="110" t="str">
        <f ca="1">IF(TYPE(VLOOKUP(A55,#REF!,$K$7,FALSE))&lt;&gt;16,VLOOKUP(A55,#REF!,$K$7,FALSE),"")</f>
        <v/>
      </c>
      <c r="L55" s="113" t="str">
        <f ca="1">IF(TYPE(VLOOKUP(A55,#REF!,$L$7,FALSE))&lt;&gt;16,VLOOKUP(A55,#REF!,$L$7,FALSE),"")</f>
        <v/>
      </c>
      <c r="M55" s="113" t="str">
        <f ca="1">IF(TYPE(VLOOKUP(A55,#REF!,$M$7,FALSE))&lt;&gt;16,VLOOKUP(A55,#REF!,$M$7,FALSE),"")</f>
        <v/>
      </c>
      <c r="N55" s="113" t="str">
        <f ca="1">IF(TYPE(VLOOKUP(A55,#REF!,$N$7,FALSE))&lt;&gt;16,VLOOKUP(A55,#REF!,$N$7,FALSE),"")</f>
        <v/>
      </c>
      <c r="O55" s="76" t="str">
        <f ca="1">IF(D55="","",IF(C55="◆",0.5,IF(D55="A",0.5,IF(D55="B",0.5,0.6666667))))</f>
        <v/>
      </c>
      <c r="P55" s="26" t="s">
        <v>7</v>
      </c>
      <c r="Q55" s="25" t="str">
        <f ca="1">IF(TYPE(VLOOKUP(A55,#REF!,$Q$7,FALSE))&lt;&gt;16,VLOOKUP(A55,#REF!,$Q$7,FALSE),"")</f>
        <v/>
      </c>
      <c r="R55" s="19" t="str">
        <f ca="1">IF(Q55="","",IF(C55=0,ROUNDDOWN(O55*Q55,),ROUNDDOWN(#REF!*0.5,)))</f>
        <v/>
      </c>
      <c r="S55" s="24"/>
      <c r="T55" s="42" t="e">
        <f ca="1">IF(TYPE(VLOOKUP(A55,#REF!,$T$7,FALSE))&lt;&gt;16,VLOOKUP(A55,#REF!,$T$7,FALSE),"")+1</f>
        <v>#VALUE!</v>
      </c>
    </row>
    <row r="56" spans="1:20" s="7" customFormat="1" ht="25.15" hidden="1" customHeight="1">
      <c r="A56" s="47" t="str">
        <f ca="1">IF(A55="","",A55+1)</f>
        <v/>
      </c>
      <c r="B56" s="108"/>
      <c r="C56" s="117"/>
      <c r="D56" s="120"/>
      <c r="E56" s="120"/>
      <c r="F56" s="120"/>
      <c r="G56" s="120"/>
      <c r="H56" s="120"/>
      <c r="I56" s="120"/>
      <c r="J56" s="123"/>
      <c r="K56" s="111"/>
      <c r="L56" s="114"/>
      <c r="M56" s="114"/>
      <c r="N56" s="114"/>
      <c r="O56" s="77"/>
      <c r="P56" s="48" t="s">
        <v>6</v>
      </c>
      <c r="Q56" s="23" t="str">
        <f ca="1">IF(TYPE(VLOOKUP(A56,#REF!,$Q$7,FALSE))&lt;&gt;16,VLOOKUP(A56,#REF!,$Q$7,FALSE),"")</f>
        <v/>
      </c>
      <c r="R56" s="16" t="str">
        <f ca="1">IF(Q56="","",IF(C55=0,ROUNDDOWN(O55*Q56,),ROUNDDOWN(#REF!*0.5,)))</f>
        <v/>
      </c>
      <c r="S56" s="22"/>
      <c r="T56" s="42" t="e">
        <f ca="1">IF(TYPE(VLOOKUP(A56,#REF!,$T$7,FALSE))&lt;&gt;16,VLOOKUP(A56,#REF!,$T$7,FALSE),"")+1</f>
        <v>#VALUE!</v>
      </c>
    </row>
    <row r="57" spans="1:20" s="7" customFormat="1" ht="25.15" hidden="1" customHeight="1">
      <c r="A57" s="47" t="str">
        <f ca="1">IF(A56="","",A56+1)</f>
        <v/>
      </c>
      <c r="B57" s="109"/>
      <c r="C57" s="118"/>
      <c r="D57" s="121"/>
      <c r="E57" s="121"/>
      <c r="F57" s="121"/>
      <c r="G57" s="121"/>
      <c r="H57" s="121"/>
      <c r="I57" s="121"/>
      <c r="J57" s="124"/>
      <c r="K57" s="112"/>
      <c r="L57" s="115"/>
      <c r="M57" s="115"/>
      <c r="N57" s="115"/>
      <c r="O57" s="78"/>
      <c r="P57" s="49" t="s">
        <v>5</v>
      </c>
      <c r="Q57" s="12" t="str">
        <f ca="1">IF(TYPE(VLOOKUP(A57,#REF!,$Q$7,FALSE))&lt;&gt;16,VLOOKUP(A57,#REF!,$Q$7,FALSE),"")</f>
        <v/>
      </c>
      <c r="R57" s="12" t="str">
        <f ca="1">IF(Q57="","",IF(C55=0,ROUNDDOWN(O55*Q57,),ROUNDDOWN(#REF!*0.8,)))</f>
        <v/>
      </c>
      <c r="S57" s="21"/>
      <c r="T57" s="42" t="e">
        <f ca="1">IF(TYPE(VLOOKUP(A57,#REF!,$T$7,FALSE))&lt;&gt;16,VLOOKUP(A57,#REF!,$T$7,FALSE),"")+1</f>
        <v>#VALUE!</v>
      </c>
    </row>
    <row r="58" spans="1:20" s="7" customFormat="1" ht="25.15" hidden="1" customHeight="1">
      <c r="A58" s="47" t="str">
        <f ca="1">IF(TYPE(VLOOKUP($B$1,INDIRECT("'１－２'!$A"&amp;T57&amp;":$AT$400"),1,FALSE))&lt;&gt;16,VLOOKUP($B$1,INDIRECT("'１－２'!$A"&amp;T57&amp;":$AT$400"),2,FALSE),"")</f>
        <v/>
      </c>
      <c r="B58" s="100" t="str">
        <f ca="1">IF(TYPE(VLOOKUP(A58,#REF!,$B$7,FALSE))&lt;&gt;16,VLOOKUP(A58,#REF!,$B$7,FALSE),"")</f>
        <v/>
      </c>
      <c r="C58" s="116" t="str">
        <f ca="1">IF(TYPE(VLOOKUP(A58,#REF!,$C$7,FALSE))&lt;&gt;16,VLOOKUP(A58,#REF!,$C$7,FALSE),"")</f>
        <v/>
      </c>
      <c r="D58" s="119" t="str">
        <f ca="1">IF(TYPE(VLOOKUP(A58,#REF!,$D$7,FALSE))&lt;&gt;16,VLOOKUP(A58,#REF!,$D$7,FALSE),"")</f>
        <v/>
      </c>
      <c r="E58" s="119" t="str">
        <f ca="1">IF(TYPE(VLOOKUP(A58,#REF!,$E$7,FALSE))&lt;&gt;16,VLOOKUP(A58,#REF!,$E$7,FALSE),"")</f>
        <v/>
      </c>
      <c r="F58" s="119" t="str">
        <f ca="1">IF(TYPE(VLOOKUP(A58,#REF!,$F$7,FALSE))&lt;&gt;16,VLOOKUP(A58,#REF!,$F$7,FALSE),"")</f>
        <v/>
      </c>
      <c r="G58" s="119" t="str">
        <f ca="1">IF(TYPE(VLOOKUP(A58,#REF!,$G$7,FALSE))&lt;&gt;16,VLOOKUP(A58,#REF!,$G$7,FALSE),"")</f>
        <v/>
      </c>
      <c r="H58" s="119" t="str">
        <f ca="1">IF(TYPE(VLOOKUP(A58,#REF!,$H$7,FALSE))&lt;&gt;16,VLOOKUP(A58,#REF!,$H$7,FALSE),"")</f>
        <v/>
      </c>
      <c r="I58" s="119" t="str">
        <f ca="1">IF(TYPE(VLOOKUP(A58,#REF!,$I$7,FALSE))&lt;&gt;16,VLOOKUP(A58,#REF!,$I$7,FALSE),"")</f>
        <v/>
      </c>
      <c r="J58" s="122" t="str">
        <f ca="1">IF(TYPE(VLOOKUP(A58,#REF!,$J$7,FALSE))&lt;&gt;16,VLOOKUP(A58,#REF!,$J$7,FALSE),"")</f>
        <v/>
      </c>
      <c r="K58" s="110" t="str">
        <f ca="1">IF(TYPE(VLOOKUP(A58,#REF!,$K$7,FALSE))&lt;&gt;16,VLOOKUP(A58,#REF!,$K$7,FALSE),"")</f>
        <v/>
      </c>
      <c r="L58" s="113" t="str">
        <f ca="1">IF(TYPE(VLOOKUP(A58,#REF!,$L$7,FALSE))&lt;&gt;16,VLOOKUP(A58,#REF!,$L$7,FALSE),"")</f>
        <v/>
      </c>
      <c r="M58" s="113" t="str">
        <f ca="1">IF(TYPE(VLOOKUP(A58,#REF!,$M$7,FALSE))&lt;&gt;16,VLOOKUP(A58,#REF!,$M$7,FALSE),"")</f>
        <v/>
      </c>
      <c r="N58" s="113" t="str">
        <f ca="1">IF(TYPE(VLOOKUP(A58,#REF!,$N$7,FALSE))&lt;&gt;16,VLOOKUP(A58,#REF!,$N$7,FALSE),"")</f>
        <v/>
      </c>
      <c r="O58" s="76" t="str">
        <f ca="1">IF(D58="","",IF(C58="◆",0.5,IF(D58="A",0.5,IF(D58="B",0.5,0.6666667))))</f>
        <v/>
      </c>
      <c r="P58" s="26" t="s">
        <v>7</v>
      </c>
      <c r="Q58" s="25" t="str">
        <f ca="1">IF(TYPE(VLOOKUP(A58,#REF!,$Q$7,FALSE))&lt;&gt;16,VLOOKUP(A58,#REF!,$Q$7,FALSE),"")</f>
        <v/>
      </c>
      <c r="R58" s="19" t="str">
        <f ca="1">IF(Q58="","",IF(C58=0,ROUNDDOWN(O58*Q58,),ROUNDDOWN(#REF!*0.5,)))</f>
        <v/>
      </c>
      <c r="S58" s="24"/>
      <c r="T58" s="42" t="e">
        <f ca="1">IF(TYPE(VLOOKUP(A58,#REF!,$T$7,FALSE))&lt;&gt;16,VLOOKUP(A58,#REF!,$T$7,FALSE),"")+1</f>
        <v>#VALUE!</v>
      </c>
    </row>
    <row r="59" spans="1:20" s="7" customFormat="1" ht="25.15" hidden="1" customHeight="1">
      <c r="A59" s="47" t="str">
        <f ca="1">IF(A58="","",A58+1)</f>
        <v/>
      </c>
      <c r="B59" s="108"/>
      <c r="C59" s="117"/>
      <c r="D59" s="120"/>
      <c r="E59" s="120"/>
      <c r="F59" s="120"/>
      <c r="G59" s="120"/>
      <c r="H59" s="120"/>
      <c r="I59" s="120"/>
      <c r="J59" s="123"/>
      <c r="K59" s="111"/>
      <c r="L59" s="114"/>
      <c r="M59" s="114"/>
      <c r="N59" s="114"/>
      <c r="O59" s="77"/>
      <c r="P59" s="48" t="s">
        <v>6</v>
      </c>
      <c r="Q59" s="23" t="str">
        <f ca="1">IF(TYPE(VLOOKUP(A59,#REF!,$Q$7,FALSE))&lt;&gt;16,VLOOKUP(A59,#REF!,$Q$7,FALSE),"")</f>
        <v/>
      </c>
      <c r="R59" s="16" t="str">
        <f ca="1">IF(Q59="","",IF(C58=0,ROUNDDOWN(O58*Q59,),ROUNDDOWN(#REF!*0.5,)))</f>
        <v/>
      </c>
      <c r="S59" s="22"/>
      <c r="T59" s="42" t="e">
        <f ca="1">IF(TYPE(VLOOKUP(A59,#REF!,$T$7,FALSE))&lt;&gt;16,VLOOKUP(A59,#REF!,$T$7,FALSE),"")+1</f>
        <v>#VALUE!</v>
      </c>
    </row>
    <row r="60" spans="1:20" s="7" customFormat="1" ht="25.15" hidden="1" customHeight="1">
      <c r="A60" s="47" t="str">
        <f ca="1">IF(A59="","",A59+1)</f>
        <v/>
      </c>
      <c r="B60" s="109"/>
      <c r="C60" s="118"/>
      <c r="D60" s="121"/>
      <c r="E60" s="121"/>
      <c r="F60" s="121"/>
      <c r="G60" s="121"/>
      <c r="H60" s="121"/>
      <c r="I60" s="121"/>
      <c r="J60" s="124"/>
      <c r="K60" s="112"/>
      <c r="L60" s="115"/>
      <c r="M60" s="115"/>
      <c r="N60" s="115"/>
      <c r="O60" s="78"/>
      <c r="P60" s="49" t="s">
        <v>5</v>
      </c>
      <c r="Q60" s="12" t="str">
        <f ca="1">IF(TYPE(VLOOKUP(A60,#REF!,$Q$7,FALSE))&lt;&gt;16,VLOOKUP(A60,#REF!,$Q$7,FALSE),"")</f>
        <v/>
      </c>
      <c r="R60" s="12" t="str">
        <f ca="1">IF(Q60="","",IF(C58=0,ROUNDDOWN(O58*Q60,),ROUNDDOWN(#REF!*0.8,)))</f>
        <v/>
      </c>
      <c r="S60" s="21"/>
      <c r="T60" s="42" t="e">
        <f ca="1">IF(TYPE(VLOOKUP(A60,#REF!,$T$7,FALSE))&lt;&gt;16,VLOOKUP(A60,#REF!,$T$7,FALSE),"")+1</f>
        <v>#VALUE!</v>
      </c>
    </row>
    <row r="61" spans="1:20" s="7" customFormat="1" ht="25.15" hidden="1" customHeight="1">
      <c r="A61" s="47" t="str">
        <f ca="1">IF(TYPE(VLOOKUP($B$1,INDIRECT("'１－２'!$A"&amp;T60&amp;":$AT$400"),1,FALSE))&lt;&gt;16,VLOOKUP($B$1,INDIRECT("'１－２'!$A"&amp;T60&amp;":$AT$400"),2,FALSE),"")</f>
        <v/>
      </c>
      <c r="B61" s="100" t="str">
        <f ca="1">IF(TYPE(VLOOKUP(A61,#REF!,$B$7,FALSE))&lt;&gt;16,VLOOKUP(A61,#REF!,$B$7,FALSE),"")</f>
        <v/>
      </c>
      <c r="C61" s="116" t="str">
        <f ca="1">IF(TYPE(VLOOKUP(A61,#REF!,$C$7,FALSE))&lt;&gt;16,VLOOKUP(A61,#REF!,$C$7,FALSE),"")</f>
        <v/>
      </c>
      <c r="D61" s="119" t="str">
        <f ca="1">IF(TYPE(VLOOKUP(A61,#REF!,$D$7,FALSE))&lt;&gt;16,VLOOKUP(A61,#REF!,$D$7,FALSE),"")</f>
        <v/>
      </c>
      <c r="E61" s="119" t="str">
        <f ca="1">IF(TYPE(VLOOKUP(A61,#REF!,$E$7,FALSE))&lt;&gt;16,VLOOKUP(A61,#REF!,$E$7,FALSE),"")</f>
        <v/>
      </c>
      <c r="F61" s="119" t="str">
        <f ca="1">IF(TYPE(VLOOKUP(A61,#REF!,$F$7,FALSE))&lt;&gt;16,VLOOKUP(A61,#REF!,$F$7,FALSE),"")</f>
        <v/>
      </c>
      <c r="G61" s="119" t="str">
        <f ca="1">IF(TYPE(VLOOKUP(A61,#REF!,$G$7,FALSE))&lt;&gt;16,VLOOKUP(A61,#REF!,$G$7,FALSE),"")</f>
        <v/>
      </c>
      <c r="H61" s="119" t="str">
        <f ca="1">IF(TYPE(VLOOKUP(A61,#REF!,$H$7,FALSE))&lt;&gt;16,VLOOKUP(A61,#REF!,$H$7,FALSE),"")</f>
        <v/>
      </c>
      <c r="I61" s="119" t="str">
        <f ca="1">IF(TYPE(VLOOKUP(A61,#REF!,$I$7,FALSE))&lt;&gt;16,VLOOKUP(A61,#REF!,$I$7,FALSE),"")</f>
        <v/>
      </c>
      <c r="J61" s="122" t="str">
        <f ca="1">IF(TYPE(VLOOKUP(A61,#REF!,$J$7,FALSE))&lt;&gt;16,VLOOKUP(A61,#REF!,$J$7,FALSE),"")</f>
        <v/>
      </c>
      <c r="K61" s="110" t="str">
        <f ca="1">IF(TYPE(VLOOKUP(A61,#REF!,$K$7,FALSE))&lt;&gt;16,VLOOKUP(A61,#REF!,$K$7,FALSE),"")</f>
        <v/>
      </c>
      <c r="L61" s="113" t="str">
        <f ca="1">IF(TYPE(VLOOKUP(A61,#REF!,$L$7,FALSE))&lt;&gt;16,VLOOKUP(A61,#REF!,$L$7,FALSE),"")</f>
        <v/>
      </c>
      <c r="M61" s="113" t="str">
        <f ca="1">IF(TYPE(VLOOKUP(A61,#REF!,$M$7,FALSE))&lt;&gt;16,VLOOKUP(A61,#REF!,$M$7,FALSE),"")</f>
        <v/>
      </c>
      <c r="N61" s="113" t="str">
        <f ca="1">IF(TYPE(VLOOKUP(A61,#REF!,$N$7,FALSE))&lt;&gt;16,VLOOKUP(A61,#REF!,$N$7,FALSE),"")</f>
        <v/>
      </c>
      <c r="O61" s="76" t="str">
        <f ca="1">IF(D61="","",IF(C61="◆",0.5,IF(D61="A",0.5,IF(D61="B",0.5,0.6666667))))</f>
        <v/>
      </c>
      <c r="P61" s="26" t="s">
        <v>7</v>
      </c>
      <c r="Q61" s="25" t="str">
        <f ca="1">IF(TYPE(VLOOKUP(A61,#REF!,$Q$7,FALSE))&lt;&gt;16,VLOOKUP(A61,#REF!,$Q$7,FALSE),"")</f>
        <v/>
      </c>
      <c r="R61" s="19" t="str">
        <f ca="1">IF(Q61="","",IF(C61=0,ROUNDDOWN(O61*Q61,),ROUNDDOWN(#REF!*0.5,)))</f>
        <v/>
      </c>
      <c r="S61" s="24"/>
      <c r="T61" s="42" t="e">
        <f ca="1">IF(TYPE(VLOOKUP(A61,#REF!,$T$7,FALSE))&lt;&gt;16,VLOOKUP(A61,#REF!,$T$7,FALSE),"")+1</f>
        <v>#VALUE!</v>
      </c>
    </row>
    <row r="62" spans="1:20" s="7" customFormat="1" ht="25.15" hidden="1" customHeight="1">
      <c r="A62" s="47" t="str">
        <f ca="1">IF(A61="","",A61+1)</f>
        <v/>
      </c>
      <c r="B62" s="108"/>
      <c r="C62" s="117"/>
      <c r="D62" s="120"/>
      <c r="E62" s="120"/>
      <c r="F62" s="120"/>
      <c r="G62" s="120"/>
      <c r="H62" s="120"/>
      <c r="I62" s="120"/>
      <c r="J62" s="123"/>
      <c r="K62" s="111"/>
      <c r="L62" s="114"/>
      <c r="M62" s="114"/>
      <c r="N62" s="114"/>
      <c r="O62" s="77"/>
      <c r="P62" s="48" t="s">
        <v>6</v>
      </c>
      <c r="Q62" s="23" t="str">
        <f ca="1">IF(TYPE(VLOOKUP(A62,#REF!,$Q$7,FALSE))&lt;&gt;16,VLOOKUP(A62,#REF!,$Q$7,FALSE),"")</f>
        <v/>
      </c>
      <c r="R62" s="16" t="str">
        <f ca="1">IF(Q62="","",IF(C61=0,ROUNDDOWN(O61*Q62,),ROUNDDOWN(#REF!*0.5,)))</f>
        <v/>
      </c>
      <c r="S62" s="22"/>
      <c r="T62" s="42" t="e">
        <f ca="1">IF(TYPE(VLOOKUP(A62,#REF!,$T$7,FALSE))&lt;&gt;16,VLOOKUP(A62,#REF!,$T$7,FALSE),"")+1</f>
        <v>#VALUE!</v>
      </c>
    </row>
    <row r="63" spans="1:20" s="7" customFormat="1" ht="25.15" hidden="1" customHeight="1">
      <c r="A63" s="47" t="str">
        <f ca="1">IF(A62="","",A62+1)</f>
        <v/>
      </c>
      <c r="B63" s="109"/>
      <c r="C63" s="118"/>
      <c r="D63" s="121"/>
      <c r="E63" s="121"/>
      <c r="F63" s="121"/>
      <c r="G63" s="121"/>
      <c r="H63" s="121"/>
      <c r="I63" s="121"/>
      <c r="J63" s="124"/>
      <c r="K63" s="112"/>
      <c r="L63" s="115"/>
      <c r="M63" s="115"/>
      <c r="N63" s="115"/>
      <c r="O63" s="78"/>
      <c r="P63" s="49" t="s">
        <v>5</v>
      </c>
      <c r="Q63" s="12" t="str">
        <f ca="1">IF(TYPE(VLOOKUP(A63,#REF!,$Q$7,FALSE))&lt;&gt;16,VLOOKUP(A63,#REF!,$Q$7,FALSE),"")</f>
        <v/>
      </c>
      <c r="R63" s="12" t="str">
        <f ca="1">IF(Q63="","",IF(C61=0,ROUNDDOWN(O61*Q63,),ROUNDDOWN(#REF!*0.8,)))</f>
        <v/>
      </c>
      <c r="S63" s="21"/>
      <c r="T63" s="42" t="e">
        <f ca="1">IF(TYPE(VLOOKUP(A63,#REF!,$T$7,FALSE))&lt;&gt;16,VLOOKUP(A63,#REF!,$T$7,FALSE),"")+1</f>
        <v>#VALUE!</v>
      </c>
    </row>
    <row r="64" spans="1:20" s="7" customFormat="1" ht="25.15" hidden="1" customHeight="1">
      <c r="A64" s="47" t="str">
        <f ca="1">IF(TYPE(VLOOKUP($B$1,INDIRECT("'１－２'!$A"&amp;T63&amp;":$AT$400"),1,FALSE))&lt;&gt;16,VLOOKUP($B$1,INDIRECT("'１－２'!$A"&amp;T63&amp;":$AT$400"),2,FALSE),"")</f>
        <v/>
      </c>
      <c r="B64" s="100" t="str">
        <f ca="1">IF(TYPE(VLOOKUP(A64,#REF!,$B$7,FALSE))&lt;&gt;16,VLOOKUP(A64,#REF!,$B$7,FALSE),"")</f>
        <v/>
      </c>
      <c r="C64" s="116" t="str">
        <f ca="1">IF(TYPE(VLOOKUP(A64,#REF!,$C$7,FALSE))&lt;&gt;16,VLOOKUP(A64,#REF!,$C$7,FALSE),"")</f>
        <v/>
      </c>
      <c r="D64" s="119" t="str">
        <f ca="1">IF(TYPE(VLOOKUP(A64,#REF!,$D$7,FALSE))&lt;&gt;16,VLOOKUP(A64,#REF!,$D$7,FALSE),"")</f>
        <v/>
      </c>
      <c r="E64" s="119" t="str">
        <f ca="1">IF(TYPE(VLOOKUP(A64,#REF!,$E$7,FALSE))&lt;&gt;16,VLOOKUP(A64,#REF!,$E$7,FALSE),"")</f>
        <v/>
      </c>
      <c r="F64" s="119" t="str">
        <f ca="1">IF(TYPE(VLOOKUP(A64,#REF!,$F$7,FALSE))&lt;&gt;16,VLOOKUP(A64,#REF!,$F$7,FALSE),"")</f>
        <v/>
      </c>
      <c r="G64" s="119" t="str">
        <f ca="1">IF(TYPE(VLOOKUP(A64,#REF!,$G$7,FALSE))&lt;&gt;16,VLOOKUP(A64,#REF!,$G$7,FALSE),"")</f>
        <v/>
      </c>
      <c r="H64" s="119" t="str">
        <f ca="1">IF(TYPE(VLOOKUP(A64,#REF!,$H$7,FALSE))&lt;&gt;16,VLOOKUP(A64,#REF!,$H$7,FALSE),"")</f>
        <v/>
      </c>
      <c r="I64" s="119" t="str">
        <f ca="1">IF(TYPE(VLOOKUP(A64,#REF!,$I$7,FALSE))&lt;&gt;16,VLOOKUP(A64,#REF!,$I$7,FALSE),"")</f>
        <v/>
      </c>
      <c r="J64" s="122" t="str">
        <f ca="1">IF(TYPE(VLOOKUP(A64,#REF!,$J$7,FALSE))&lt;&gt;16,VLOOKUP(A64,#REF!,$J$7,FALSE),"")</f>
        <v/>
      </c>
      <c r="K64" s="110" t="str">
        <f ca="1">IF(TYPE(VLOOKUP(A64,#REF!,$K$7,FALSE))&lt;&gt;16,VLOOKUP(A64,#REF!,$K$7,FALSE),"")</f>
        <v/>
      </c>
      <c r="L64" s="113" t="str">
        <f ca="1">IF(TYPE(VLOOKUP(A64,#REF!,$L$7,FALSE))&lt;&gt;16,VLOOKUP(A64,#REF!,$L$7,FALSE),"")</f>
        <v/>
      </c>
      <c r="M64" s="113" t="str">
        <f ca="1">IF(TYPE(VLOOKUP(A64,#REF!,$M$7,FALSE))&lt;&gt;16,VLOOKUP(A64,#REF!,$M$7,FALSE),"")</f>
        <v/>
      </c>
      <c r="N64" s="113" t="str">
        <f ca="1">IF(TYPE(VLOOKUP(A64,#REF!,$N$7,FALSE))&lt;&gt;16,VLOOKUP(A64,#REF!,$N$7,FALSE),"")</f>
        <v/>
      </c>
      <c r="O64" s="76" t="str">
        <f ca="1">IF(D64="","",IF(C64="◆",0.5,IF(D64="A",0.5,IF(D64="B",0.5,0.6666667))))</f>
        <v/>
      </c>
      <c r="P64" s="26" t="s">
        <v>7</v>
      </c>
      <c r="Q64" s="25" t="str">
        <f ca="1">IF(TYPE(VLOOKUP(A64,#REF!,$Q$7,FALSE))&lt;&gt;16,VLOOKUP(A64,#REF!,$Q$7,FALSE),"")</f>
        <v/>
      </c>
      <c r="R64" s="19" t="str">
        <f ca="1">IF(Q64="","",IF(C64=0,ROUNDDOWN(O64*Q64,),ROUNDDOWN(#REF!*0.5,)))</f>
        <v/>
      </c>
      <c r="S64" s="24"/>
      <c r="T64" s="42" t="e">
        <f ca="1">IF(TYPE(VLOOKUP(A64,#REF!,$T$7,FALSE))&lt;&gt;16,VLOOKUP(A64,#REF!,$T$7,FALSE),"")+1</f>
        <v>#VALUE!</v>
      </c>
    </row>
    <row r="65" spans="1:20" s="7" customFormat="1" ht="25.15" hidden="1" customHeight="1">
      <c r="A65" s="47" t="str">
        <f ca="1">IF(A64="","",A64+1)</f>
        <v/>
      </c>
      <c r="B65" s="108"/>
      <c r="C65" s="117"/>
      <c r="D65" s="120"/>
      <c r="E65" s="120"/>
      <c r="F65" s="120"/>
      <c r="G65" s="120"/>
      <c r="H65" s="120"/>
      <c r="I65" s="120"/>
      <c r="J65" s="123"/>
      <c r="K65" s="111"/>
      <c r="L65" s="114"/>
      <c r="M65" s="114"/>
      <c r="N65" s="114"/>
      <c r="O65" s="77"/>
      <c r="P65" s="48" t="s">
        <v>6</v>
      </c>
      <c r="Q65" s="23" t="str">
        <f ca="1">IF(TYPE(VLOOKUP(A65,#REF!,$Q$7,FALSE))&lt;&gt;16,VLOOKUP(A65,#REF!,$Q$7,FALSE),"")</f>
        <v/>
      </c>
      <c r="R65" s="16" t="str">
        <f ca="1">IF(Q65="","",IF(C64=0,ROUNDDOWN(O64*Q65,),ROUNDDOWN(#REF!*0.5,)))</f>
        <v/>
      </c>
      <c r="S65" s="22"/>
      <c r="T65" s="42" t="e">
        <f ca="1">IF(TYPE(VLOOKUP(A65,#REF!,$T$7,FALSE))&lt;&gt;16,VLOOKUP(A65,#REF!,$T$7,FALSE),"")+1</f>
        <v>#VALUE!</v>
      </c>
    </row>
    <row r="66" spans="1:20" s="7" customFormat="1" ht="25.15" hidden="1" customHeight="1">
      <c r="A66" s="47" t="str">
        <f ca="1">IF(A65="","",A65+1)</f>
        <v/>
      </c>
      <c r="B66" s="109"/>
      <c r="C66" s="118"/>
      <c r="D66" s="121"/>
      <c r="E66" s="121"/>
      <c r="F66" s="121"/>
      <c r="G66" s="121"/>
      <c r="H66" s="121"/>
      <c r="I66" s="121"/>
      <c r="J66" s="124"/>
      <c r="K66" s="112"/>
      <c r="L66" s="115"/>
      <c r="M66" s="115"/>
      <c r="N66" s="115"/>
      <c r="O66" s="78"/>
      <c r="P66" s="49" t="s">
        <v>5</v>
      </c>
      <c r="Q66" s="12" t="str">
        <f ca="1">IF(TYPE(VLOOKUP(A66,#REF!,$Q$7,FALSE))&lt;&gt;16,VLOOKUP(A66,#REF!,$Q$7,FALSE),"")</f>
        <v/>
      </c>
      <c r="R66" s="12" t="str">
        <f ca="1">IF(Q66="","",IF(C64=0,ROUNDDOWN(O64*Q66,),ROUNDDOWN(#REF!*0.8,)))</f>
        <v/>
      </c>
      <c r="S66" s="21"/>
      <c r="T66" s="42" t="e">
        <f ca="1">IF(TYPE(VLOOKUP(A66,#REF!,$T$7,FALSE))&lt;&gt;16,VLOOKUP(A66,#REF!,$T$7,FALSE),"")+1</f>
        <v>#VALUE!</v>
      </c>
    </row>
    <row r="67" spans="1:20" s="7" customFormat="1" ht="25.15" hidden="1" customHeight="1">
      <c r="A67" s="47" t="str">
        <f ca="1">IF(TYPE(VLOOKUP($B$1,INDIRECT("'１－２'!$A"&amp;T66&amp;":$AT$400"),1,FALSE))&lt;&gt;16,VLOOKUP($B$1,INDIRECT("'１－２'!$A"&amp;T66&amp;":$AT$400"),2,FALSE),"")</f>
        <v/>
      </c>
      <c r="B67" s="100" t="str">
        <f ca="1">IF(TYPE(VLOOKUP(A67,#REF!,$B$7,FALSE))&lt;&gt;16,VLOOKUP(A67,#REF!,$B$7,FALSE),"")</f>
        <v/>
      </c>
      <c r="C67" s="116" t="str">
        <f ca="1">IF(TYPE(VLOOKUP(A67,#REF!,$C$7,FALSE))&lt;&gt;16,VLOOKUP(A67,#REF!,$C$7,FALSE),"")</f>
        <v/>
      </c>
      <c r="D67" s="119" t="str">
        <f ca="1">IF(TYPE(VLOOKUP(A67,#REF!,$D$7,FALSE))&lt;&gt;16,VLOOKUP(A67,#REF!,$D$7,FALSE),"")</f>
        <v/>
      </c>
      <c r="E67" s="119" t="str">
        <f ca="1">IF(TYPE(VLOOKUP(A67,#REF!,$E$7,FALSE))&lt;&gt;16,VLOOKUP(A67,#REF!,$E$7,FALSE),"")</f>
        <v/>
      </c>
      <c r="F67" s="119" t="str">
        <f ca="1">IF(TYPE(VLOOKUP(A67,#REF!,$F$7,FALSE))&lt;&gt;16,VLOOKUP(A67,#REF!,$F$7,FALSE),"")</f>
        <v/>
      </c>
      <c r="G67" s="119" t="str">
        <f ca="1">IF(TYPE(VLOOKUP(A67,#REF!,$G$7,FALSE))&lt;&gt;16,VLOOKUP(A67,#REF!,$G$7,FALSE),"")</f>
        <v/>
      </c>
      <c r="H67" s="119" t="str">
        <f ca="1">IF(TYPE(VLOOKUP(A67,#REF!,$H$7,FALSE))&lt;&gt;16,VLOOKUP(A67,#REF!,$H$7,FALSE),"")</f>
        <v/>
      </c>
      <c r="I67" s="119" t="str">
        <f ca="1">IF(TYPE(VLOOKUP(A67,#REF!,$I$7,FALSE))&lt;&gt;16,VLOOKUP(A67,#REF!,$I$7,FALSE),"")</f>
        <v/>
      </c>
      <c r="J67" s="122" t="str">
        <f ca="1">IF(TYPE(VLOOKUP(A67,#REF!,$J$7,FALSE))&lt;&gt;16,VLOOKUP(A67,#REF!,$J$7,FALSE),"")</f>
        <v/>
      </c>
      <c r="K67" s="110" t="str">
        <f ca="1">IF(TYPE(VLOOKUP(A67,#REF!,$K$7,FALSE))&lt;&gt;16,VLOOKUP(A67,#REF!,$K$7,FALSE),"")</f>
        <v/>
      </c>
      <c r="L67" s="113" t="str">
        <f ca="1">IF(TYPE(VLOOKUP(A67,#REF!,$L$7,FALSE))&lt;&gt;16,VLOOKUP(A67,#REF!,$L$7,FALSE),"")</f>
        <v/>
      </c>
      <c r="M67" s="113" t="str">
        <f ca="1">IF(TYPE(VLOOKUP(A67,#REF!,$M$7,FALSE))&lt;&gt;16,VLOOKUP(A67,#REF!,$M$7,FALSE),"")</f>
        <v/>
      </c>
      <c r="N67" s="113" t="str">
        <f ca="1">IF(TYPE(VLOOKUP(A67,#REF!,$N$7,FALSE))&lt;&gt;16,VLOOKUP(A67,#REF!,$N$7,FALSE),"")</f>
        <v/>
      </c>
      <c r="O67" s="76" t="str">
        <f ca="1">IF(D67="","",IF(C67="◆",0.5,IF(D67="A",0.5,IF(D67="B",0.5,0.6666667))))</f>
        <v/>
      </c>
      <c r="P67" s="26" t="s">
        <v>7</v>
      </c>
      <c r="Q67" s="25" t="str">
        <f ca="1">IF(TYPE(VLOOKUP(A67,#REF!,$Q$7,FALSE))&lt;&gt;16,VLOOKUP(A67,#REF!,$Q$7,FALSE),"")</f>
        <v/>
      </c>
      <c r="R67" s="19" t="str">
        <f ca="1">IF(Q67="","",IF(C67=0,ROUNDDOWN(O67*Q67,),ROUNDDOWN(#REF!*0.5,)))</f>
        <v/>
      </c>
      <c r="S67" s="24"/>
      <c r="T67" s="42" t="e">
        <f ca="1">IF(TYPE(VLOOKUP(A67,#REF!,$T$7,FALSE))&lt;&gt;16,VLOOKUP(A67,#REF!,$T$7,FALSE),"")+1</f>
        <v>#VALUE!</v>
      </c>
    </row>
    <row r="68" spans="1:20" s="7" customFormat="1" ht="25.15" hidden="1" customHeight="1">
      <c r="A68" s="47" t="str">
        <f ca="1">IF(A67="","",A67+1)</f>
        <v/>
      </c>
      <c r="B68" s="108"/>
      <c r="C68" s="117"/>
      <c r="D68" s="120"/>
      <c r="E68" s="120"/>
      <c r="F68" s="120"/>
      <c r="G68" s="120"/>
      <c r="H68" s="120"/>
      <c r="I68" s="120"/>
      <c r="J68" s="123"/>
      <c r="K68" s="111"/>
      <c r="L68" s="114"/>
      <c r="M68" s="114"/>
      <c r="N68" s="114"/>
      <c r="O68" s="77"/>
      <c r="P68" s="48" t="s">
        <v>6</v>
      </c>
      <c r="Q68" s="23" t="str">
        <f ca="1">IF(TYPE(VLOOKUP(A68,#REF!,$Q$7,FALSE))&lt;&gt;16,VLOOKUP(A68,#REF!,$Q$7,FALSE),"")</f>
        <v/>
      </c>
      <c r="R68" s="16" t="str">
        <f ca="1">IF(Q68="","",IF(C67=0,ROUNDDOWN(O67*Q68,),ROUNDDOWN(#REF!*0.5,)))</f>
        <v/>
      </c>
      <c r="S68" s="22"/>
      <c r="T68" s="42" t="e">
        <f ca="1">IF(TYPE(VLOOKUP(A68,#REF!,$T$7,FALSE))&lt;&gt;16,VLOOKUP(A68,#REF!,$T$7,FALSE),"")+1</f>
        <v>#VALUE!</v>
      </c>
    </row>
    <row r="69" spans="1:20" s="7" customFormat="1" ht="25.15" hidden="1" customHeight="1">
      <c r="A69" s="47" t="str">
        <f ca="1">IF(A68="","",A68+1)</f>
        <v/>
      </c>
      <c r="B69" s="109"/>
      <c r="C69" s="118"/>
      <c r="D69" s="121"/>
      <c r="E69" s="121"/>
      <c r="F69" s="121"/>
      <c r="G69" s="121"/>
      <c r="H69" s="121"/>
      <c r="I69" s="121"/>
      <c r="J69" s="124"/>
      <c r="K69" s="112"/>
      <c r="L69" s="115"/>
      <c r="M69" s="115"/>
      <c r="N69" s="115"/>
      <c r="O69" s="78"/>
      <c r="P69" s="49" t="s">
        <v>5</v>
      </c>
      <c r="Q69" s="12" t="str">
        <f ca="1">IF(TYPE(VLOOKUP(A69,#REF!,$Q$7,FALSE))&lt;&gt;16,VLOOKUP(A69,#REF!,$Q$7,FALSE),"")</f>
        <v/>
      </c>
      <c r="R69" s="12" t="str">
        <f ca="1">IF(Q69="","",IF(C67=0,ROUNDDOWN(O67*Q69,),ROUNDDOWN(#REF!*0.8,)))</f>
        <v/>
      </c>
      <c r="S69" s="21"/>
      <c r="T69" s="42" t="e">
        <f ca="1">IF(TYPE(VLOOKUP(A69,#REF!,$T$7,FALSE))&lt;&gt;16,VLOOKUP(A69,#REF!,$T$7,FALSE),"")+1</f>
        <v>#VALUE!</v>
      </c>
    </row>
    <row r="70" spans="1:20" s="7" customFormat="1" ht="25.15" hidden="1" customHeight="1">
      <c r="A70" s="47" t="str">
        <f ca="1">IF(TYPE(VLOOKUP($B$1,INDIRECT("'１－２'!$A"&amp;T69&amp;":$AT$400"),1,FALSE))&lt;&gt;16,VLOOKUP($B$1,INDIRECT("'１－２'!$A"&amp;T69&amp;":$AT$400"),2,FALSE),"")</f>
        <v/>
      </c>
      <c r="B70" s="100" t="str">
        <f ca="1">IF(TYPE(VLOOKUP(A70,#REF!,$B$7,FALSE))&lt;&gt;16,VLOOKUP(A70,#REF!,$B$7,FALSE),"")</f>
        <v/>
      </c>
      <c r="C70" s="116" t="str">
        <f ca="1">IF(TYPE(VLOOKUP(A70,#REF!,$C$7,FALSE))&lt;&gt;16,VLOOKUP(A70,#REF!,$C$7,FALSE),"")</f>
        <v/>
      </c>
      <c r="D70" s="119" t="str">
        <f ca="1">IF(TYPE(VLOOKUP(A70,#REF!,$D$7,FALSE))&lt;&gt;16,VLOOKUP(A70,#REF!,$D$7,FALSE),"")</f>
        <v/>
      </c>
      <c r="E70" s="119" t="str">
        <f ca="1">IF(TYPE(VLOOKUP(A70,#REF!,$E$7,FALSE))&lt;&gt;16,VLOOKUP(A70,#REF!,$E$7,FALSE),"")</f>
        <v/>
      </c>
      <c r="F70" s="119" t="str">
        <f ca="1">IF(TYPE(VLOOKUP(A70,#REF!,$F$7,FALSE))&lt;&gt;16,VLOOKUP(A70,#REF!,$F$7,FALSE),"")</f>
        <v/>
      </c>
      <c r="G70" s="119" t="str">
        <f ca="1">IF(TYPE(VLOOKUP(A70,#REF!,$G$7,FALSE))&lt;&gt;16,VLOOKUP(A70,#REF!,$G$7,FALSE),"")</f>
        <v/>
      </c>
      <c r="H70" s="119" t="str">
        <f ca="1">IF(TYPE(VLOOKUP(A70,#REF!,$H$7,FALSE))&lt;&gt;16,VLOOKUP(A70,#REF!,$H$7,FALSE),"")</f>
        <v/>
      </c>
      <c r="I70" s="119" t="str">
        <f ca="1">IF(TYPE(VLOOKUP(A70,#REF!,$I$7,FALSE))&lt;&gt;16,VLOOKUP(A70,#REF!,$I$7,FALSE),"")</f>
        <v/>
      </c>
      <c r="J70" s="122" t="str">
        <f ca="1">IF(TYPE(VLOOKUP(A70,#REF!,$J$7,FALSE))&lt;&gt;16,VLOOKUP(A70,#REF!,$J$7,FALSE),"")</f>
        <v/>
      </c>
      <c r="K70" s="110" t="str">
        <f ca="1">IF(TYPE(VLOOKUP(A70,#REF!,$K$7,FALSE))&lt;&gt;16,VLOOKUP(A70,#REF!,$K$7,FALSE),"")</f>
        <v/>
      </c>
      <c r="L70" s="113" t="str">
        <f ca="1">IF(TYPE(VLOOKUP(A70,#REF!,$L$7,FALSE))&lt;&gt;16,VLOOKUP(A70,#REF!,$L$7,FALSE),"")</f>
        <v/>
      </c>
      <c r="M70" s="113" t="str">
        <f ca="1">IF(TYPE(VLOOKUP(A70,#REF!,$M$7,FALSE))&lt;&gt;16,VLOOKUP(A70,#REF!,$M$7,FALSE),"")</f>
        <v/>
      </c>
      <c r="N70" s="113" t="str">
        <f ca="1">IF(TYPE(VLOOKUP(A70,#REF!,$N$7,FALSE))&lt;&gt;16,VLOOKUP(A70,#REF!,$N$7,FALSE),"")</f>
        <v/>
      </c>
      <c r="O70" s="76" t="str">
        <f ca="1">IF(D70="","",IF(C70="◆",0.5,IF(D70="A",0.5,IF(D70="B",0.5,0.6666667))))</f>
        <v/>
      </c>
      <c r="P70" s="26" t="s">
        <v>7</v>
      </c>
      <c r="Q70" s="25" t="str">
        <f ca="1">IF(TYPE(VLOOKUP(A70,#REF!,$Q$7,FALSE))&lt;&gt;16,VLOOKUP(A70,#REF!,$Q$7,FALSE),"")</f>
        <v/>
      </c>
      <c r="R70" s="19" t="str">
        <f ca="1">IF(Q70="","",IF(C70=0,ROUNDDOWN(O70*Q70,),ROUNDDOWN(#REF!*0.5,)))</f>
        <v/>
      </c>
      <c r="S70" s="24"/>
      <c r="T70" s="42" t="e">
        <f ca="1">IF(TYPE(VLOOKUP(A70,#REF!,$T$7,FALSE))&lt;&gt;16,VLOOKUP(A70,#REF!,$T$7,FALSE),"")+1</f>
        <v>#VALUE!</v>
      </c>
    </row>
    <row r="71" spans="1:20" s="7" customFormat="1" ht="25.15" hidden="1" customHeight="1">
      <c r="A71" s="47" t="str">
        <f ca="1">IF(A70="","",A70+1)</f>
        <v/>
      </c>
      <c r="B71" s="108"/>
      <c r="C71" s="117"/>
      <c r="D71" s="120"/>
      <c r="E71" s="120"/>
      <c r="F71" s="120"/>
      <c r="G71" s="120"/>
      <c r="H71" s="120"/>
      <c r="I71" s="120"/>
      <c r="J71" s="123"/>
      <c r="K71" s="111"/>
      <c r="L71" s="114"/>
      <c r="M71" s="114"/>
      <c r="N71" s="114"/>
      <c r="O71" s="77"/>
      <c r="P71" s="48" t="s">
        <v>6</v>
      </c>
      <c r="Q71" s="23" t="str">
        <f ca="1">IF(TYPE(VLOOKUP(A71,#REF!,$Q$7,FALSE))&lt;&gt;16,VLOOKUP(A71,#REF!,$Q$7,FALSE),"")</f>
        <v/>
      </c>
      <c r="R71" s="16" t="str">
        <f ca="1">IF(Q71="","",IF(C70=0,ROUNDDOWN(O70*Q71,),ROUNDDOWN(#REF!*0.5,)))</f>
        <v/>
      </c>
      <c r="S71" s="22"/>
      <c r="T71" s="42" t="e">
        <f ca="1">IF(TYPE(VLOOKUP(A71,#REF!,$T$7,FALSE))&lt;&gt;16,VLOOKUP(A71,#REF!,$T$7,FALSE),"")+1</f>
        <v>#VALUE!</v>
      </c>
    </row>
    <row r="72" spans="1:20" s="7" customFormat="1" ht="25.15" hidden="1" customHeight="1">
      <c r="A72" s="47" t="str">
        <f ca="1">IF(A71="","",A71+1)</f>
        <v/>
      </c>
      <c r="B72" s="109"/>
      <c r="C72" s="118"/>
      <c r="D72" s="121"/>
      <c r="E72" s="121"/>
      <c r="F72" s="121"/>
      <c r="G72" s="121"/>
      <c r="H72" s="121"/>
      <c r="I72" s="121"/>
      <c r="J72" s="124"/>
      <c r="K72" s="112"/>
      <c r="L72" s="115"/>
      <c r="M72" s="115"/>
      <c r="N72" s="115"/>
      <c r="O72" s="78"/>
      <c r="P72" s="49" t="s">
        <v>5</v>
      </c>
      <c r="Q72" s="12" t="str">
        <f ca="1">IF(TYPE(VLOOKUP(A72,#REF!,$Q$7,FALSE))&lt;&gt;16,VLOOKUP(A72,#REF!,$Q$7,FALSE),"")</f>
        <v/>
      </c>
      <c r="R72" s="12" t="str">
        <f ca="1">IF(Q72="","",IF(C70=0,ROUNDDOWN(O70*Q72,),ROUNDDOWN(#REF!*0.8,)))</f>
        <v/>
      </c>
      <c r="S72" s="21"/>
      <c r="T72" s="42" t="e">
        <f ca="1">IF(TYPE(VLOOKUP(A72,#REF!,$T$7,FALSE))&lt;&gt;16,VLOOKUP(A72,#REF!,$T$7,FALSE),"")+1</f>
        <v>#VALUE!</v>
      </c>
    </row>
    <row r="73" spans="1:20" s="7" customFormat="1" ht="25.15" hidden="1" customHeight="1">
      <c r="A73" s="47" t="str">
        <f ca="1">IF(TYPE(VLOOKUP($B$1,INDIRECT("'１－２'!$A"&amp;T72&amp;":$AT$400"),1,FALSE))&lt;&gt;16,VLOOKUP($B$1,INDIRECT("'１－２'!$A"&amp;T72&amp;":$AT$400"),2,FALSE),"")</f>
        <v/>
      </c>
      <c r="B73" s="100" t="str">
        <f ca="1">IF(TYPE(VLOOKUP(A73,#REF!,$B$7,FALSE))&lt;&gt;16,VLOOKUP(A73,#REF!,$B$7,FALSE),"")</f>
        <v/>
      </c>
      <c r="C73" s="116" t="str">
        <f ca="1">IF(TYPE(VLOOKUP(A73,#REF!,$C$7,FALSE))&lt;&gt;16,VLOOKUP(A73,#REF!,$C$7,FALSE),"")</f>
        <v/>
      </c>
      <c r="D73" s="119" t="str">
        <f ca="1">IF(TYPE(VLOOKUP(A73,#REF!,$D$7,FALSE))&lt;&gt;16,VLOOKUP(A73,#REF!,$D$7,FALSE),"")</f>
        <v/>
      </c>
      <c r="E73" s="119" t="str">
        <f ca="1">IF(TYPE(VLOOKUP(A73,#REF!,$E$7,FALSE))&lt;&gt;16,VLOOKUP(A73,#REF!,$E$7,FALSE),"")</f>
        <v/>
      </c>
      <c r="F73" s="119" t="str">
        <f ca="1">IF(TYPE(VLOOKUP(A73,#REF!,$F$7,FALSE))&lt;&gt;16,VLOOKUP(A73,#REF!,$F$7,FALSE),"")</f>
        <v/>
      </c>
      <c r="G73" s="119" t="str">
        <f ca="1">IF(TYPE(VLOOKUP(A73,#REF!,$G$7,FALSE))&lt;&gt;16,VLOOKUP(A73,#REF!,$G$7,FALSE),"")</f>
        <v/>
      </c>
      <c r="H73" s="119" t="str">
        <f ca="1">IF(TYPE(VLOOKUP(A73,#REF!,$H$7,FALSE))&lt;&gt;16,VLOOKUP(A73,#REF!,$H$7,FALSE),"")</f>
        <v/>
      </c>
      <c r="I73" s="119" t="str">
        <f ca="1">IF(TYPE(VLOOKUP(A73,#REF!,$I$7,FALSE))&lt;&gt;16,VLOOKUP(A73,#REF!,$I$7,FALSE),"")</f>
        <v/>
      </c>
      <c r="J73" s="122" t="str">
        <f ca="1">IF(TYPE(VLOOKUP(A73,#REF!,$J$7,FALSE))&lt;&gt;16,VLOOKUP(A73,#REF!,$J$7,FALSE),"")</f>
        <v/>
      </c>
      <c r="K73" s="110" t="str">
        <f ca="1">IF(TYPE(VLOOKUP(A73,#REF!,$K$7,FALSE))&lt;&gt;16,VLOOKUP(A73,#REF!,$K$7,FALSE),"")</f>
        <v/>
      </c>
      <c r="L73" s="113" t="str">
        <f ca="1">IF(TYPE(VLOOKUP(A73,#REF!,$L$7,FALSE))&lt;&gt;16,VLOOKUP(A73,#REF!,$L$7,FALSE),"")</f>
        <v/>
      </c>
      <c r="M73" s="113" t="str">
        <f ca="1">IF(TYPE(VLOOKUP(A73,#REF!,$M$7,FALSE))&lt;&gt;16,VLOOKUP(A73,#REF!,$M$7,FALSE),"")</f>
        <v/>
      </c>
      <c r="N73" s="113" t="str">
        <f ca="1">IF(TYPE(VLOOKUP(A73,#REF!,$N$7,FALSE))&lt;&gt;16,VLOOKUP(A73,#REF!,$N$7,FALSE),"")</f>
        <v/>
      </c>
      <c r="O73" s="76" t="str">
        <f ca="1">IF(D73="","",IF(C73="◆",0.5,IF(D73="A",0.5,IF(D73="B",0.5,0.6666667))))</f>
        <v/>
      </c>
      <c r="P73" s="26" t="s">
        <v>7</v>
      </c>
      <c r="Q73" s="25" t="str">
        <f ca="1">IF(TYPE(VLOOKUP(A73,#REF!,$Q$7,FALSE))&lt;&gt;16,VLOOKUP(A73,#REF!,$Q$7,FALSE),"")</f>
        <v/>
      </c>
      <c r="R73" s="19" t="str">
        <f ca="1">IF(Q73="","",IF(C73=0,ROUNDDOWN(O73*Q73,),ROUNDDOWN(#REF!*0.5,)))</f>
        <v/>
      </c>
      <c r="S73" s="24"/>
      <c r="T73" s="42" t="e">
        <f ca="1">IF(TYPE(VLOOKUP(A73,#REF!,$T$7,FALSE))&lt;&gt;16,VLOOKUP(A73,#REF!,$T$7,FALSE),"")+1</f>
        <v>#VALUE!</v>
      </c>
    </row>
    <row r="74" spans="1:20" s="7" customFormat="1" ht="25.15" hidden="1" customHeight="1">
      <c r="A74" s="47" t="str">
        <f ca="1">IF(A73="","",A73+1)</f>
        <v/>
      </c>
      <c r="B74" s="108"/>
      <c r="C74" s="117"/>
      <c r="D74" s="120"/>
      <c r="E74" s="120"/>
      <c r="F74" s="120"/>
      <c r="G74" s="120"/>
      <c r="H74" s="120"/>
      <c r="I74" s="120"/>
      <c r="J74" s="123"/>
      <c r="K74" s="111"/>
      <c r="L74" s="114"/>
      <c r="M74" s="114"/>
      <c r="N74" s="114"/>
      <c r="O74" s="77"/>
      <c r="P74" s="48" t="s">
        <v>6</v>
      </c>
      <c r="Q74" s="23" t="str">
        <f ca="1">IF(TYPE(VLOOKUP(A74,#REF!,$Q$7,FALSE))&lt;&gt;16,VLOOKUP(A74,#REF!,$Q$7,FALSE),"")</f>
        <v/>
      </c>
      <c r="R74" s="16" t="str">
        <f ca="1">IF(Q74="","",IF(C73=0,ROUNDDOWN(O73*Q74,),ROUNDDOWN(#REF!*0.5,)))</f>
        <v/>
      </c>
      <c r="S74" s="22"/>
      <c r="T74" s="42" t="e">
        <f ca="1">IF(TYPE(VLOOKUP(A74,#REF!,$T$7,FALSE))&lt;&gt;16,VLOOKUP(A74,#REF!,$T$7,FALSE),"")+1</f>
        <v>#VALUE!</v>
      </c>
    </row>
    <row r="75" spans="1:20" s="7" customFormat="1" ht="25.15" hidden="1" customHeight="1">
      <c r="A75" s="47" t="str">
        <f ca="1">IF(A74="","",A74+1)</f>
        <v/>
      </c>
      <c r="B75" s="109"/>
      <c r="C75" s="118"/>
      <c r="D75" s="121"/>
      <c r="E75" s="121"/>
      <c r="F75" s="121"/>
      <c r="G75" s="121"/>
      <c r="H75" s="121"/>
      <c r="I75" s="121"/>
      <c r="J75" s="124"/>
      <c r="K75" s="112"/>
      <c r="L75" s="115"/>
      <c r="M75" s="115"/>
      <c r="N75" s="115"/>
      <c r="O75" s="78"/>
      <c r="P75" s="49" t="s">
        <v>5</v>
      </c>
      <c r="Q75" s="12" t="str">
        <f ca="1">IF(TYPE(VLOOKUP(A75,#REF!,$Q$7,FALSE))&lt;&gt;16,VLOOKUP(A75,#REF!,$Q$7,FALSE),"")</f>
        <v/>
      </c>
      <c r="R75" s="12" t="str">
        <f ca="1">IF(Q75="","",IF(C73=0,ROUNDDOWN(O73*Q75,),ROUNDDOWN(#REF!*0.8,)))</f>
        <v/>
      </c>
      <c r="S75" s="21"/>
      <c r="T75" s="42" t="e">
        <f ca="1">IF(TYPE(VLOOKUP(A75,#REF!,$T$7,FALSE))&lt;&gt;16,VLOOKUP(A75,#REF!,$T$7,FALSE),"")+1</f>
        <v>#VALUE!</v>
      </c>
    </row>
    <row r="76" spans="1:20" s="7" customFormat="1" ht="25.15" hidden="1" customHeight="1">
      <c r="A76" s="47" t="str">
        <f ca="1">IF(TYPE(VLOOKUP($B$1,INDIRECT("'１－２'!$A"&amp;T75&amp;":$AT$400"),1,FALSE))&lt;&gt;16,VLOOKUP($B$1,INDIRECT("'１－２'!$A"&amp;T75&amp;":$AT$400"),2,FALSE),"")</f>
        <v/>
      </c>
      <c r="B76" s="100" t="str">
        <f ca="1">IF(TYPE(VLOOKUP(A76,#REF!,$B$7,FALSE))&lt;&gt;16,VLOOKUP(A76,#REF!,$B$7,FALSE),"")</f>
        <v/>
      </c>
      <c r="C76" s="116" t="str">
        <f ca="1">IF(TYPE(VLOOKUP(A76,#REF!,$C$7,FALSE))&lt;&gt;16,VLOOKUP(A76,#REF!,$C$7,FALSE),"")</f>
        <v/>
      </c>
      <c r="D76" s="119" t="str">
        <f ca="1">IF(TYPE(VLOOKUP(A76,#REF!,$D$7,FALSE))&lt;&gt;16,VLOOKUP(A76,#REF!,$D$7,FALSE),"")</f>
        <v/>
      </c>
      <c r="E76" s="119" t="str">
        <f ca="1">IF(TYPE(VLOOKUP(A76,#REF!,$E$7,FALSE))&lt;&gt;16,VLOOKUP(A76,#REF!,$E$7,FALSE),"")</f>
        <v/>
      </c>
      <c r="F76" s="119" t="str">
        <f ca="1">IF(TYPE(VLOOKUP(A76,#REF!,$F$7,FALSE))&lt;&gt;16,VLOOKUP(A76,#REF!,$F$7,FALSE),"")</f>
        <v/>
      </c>
      <c r="G76" s="119" t="str">
        <f ca="1">IF(TYPE(VLOOKUP(A76,#REF!,$G$7,FALSE))&lt;&gt;16,VLOOKUP(A76,#REF!,$G$7,FALSE),"")</f>
        <v/>
      </c>
      <c r="H76" s="119" t="str">
        <f ca="1">IF(TYPE(VLOOKUP(A76,#REF!,$H$7,FALSE))&lt;&gt;16,VLOOKUP(A76,#REF!,$H$7,FALSE),"")</f>
        <v/>
      </c>
      <c r="I76" s="119" t="str">
        <f ca="1">IF(TYPE(VLOOKUP(A76,#REF!,$I$7,FALSE))&lt;&gt;16,VLOOKUP(A76,#REF!,$I$7,FALSE),"")</f>
        <v/>
      </c>
      <c r="J76" s="122" t="str">
        <f ca="1">IF(TYPE(VLOOKUP(A76,#REF!,$J$7,FALSE))&lt;&gt;16,VLOOKUP(A76,#REF!,$J$7,FALSE),"")</f>
        <v/>
      </c>
      <c r="K76" s="110" t="str">
        <f ca="1">IF(TYPE(VLOOKUP(A76,#REF!,$K$7,FALSE))&lt;&gt;16,VLOOKUP(A76,#REF!,$K$7,FALSE),"")</f>
        <v/>
      </c>
      <c r="L76" s="113" t="str">
        <f ca="1">IF(TYPE(VLOOKUP(A76,#REF!,$L$7,FALSE))&lt;&gt;16,VLOOKUP(A76,#REF!,$L$7,FALSE),"")</f>
        <v/>
      </c>
      <c r="M76" s="113" t="str">
        <f ca="1">IF(TYPE(VLOOKUP(A76,#REF!,$M$7,FALSE))&lt;&gt;16,VLOOKUP(A76,#REF!,$M$7,FALSE),"")</f>
        <v/>
      </c>
      <c r="N76" s="113" t="str">
        <f ca="1">IF(TYPE(VLOOKUP(A76,#REF!,$N$7,FALSE))&lt;&gt;16,VLOOKUP(A76,#REF!,$N$7,FALSE),"")</f>
        <v/>
      </c>
      <c r="O76" s="76" t="str">
        <f ca="1">IF(D76="","",IF(C76="◆",0.5,IF(D76="A",0.5,IF(D76="B",0.5,0.6666667))))</f>
        <v/>
      </c>
      <c r="P76" s="26" t="s">
        <v>7</v>
      </c>
      <c r="Q76" s="25" t="str">
        <f ca="1">IF(TYPE(VLOOKUP(A76,#REF!,$Q$7,FALSE))&lt;&gt;16,VLOOKUP(A76,#REF!,$Q$7,FALSE),"")</f>
        <v/>
      </c>
      <c r="R76" s="19" t="str">
        <f ca="1">IF(Q76="","",IF(C76=0,ROUNDDOWN(O76*Q76,),ROUNDDOWN(#REF!*0.5,)))</f>
        <v/>
      </c>
      <c r="S76" s="24"/>
      <c r="T76" s="42" t="e">
        <f ca="1">IF(TYPE(VLOOKUP(A76,#REF!,$T$7,FALSE))&lt;&gt;16,VLOOKUP(A76,#REF!,$T$7,FALSE),"")+1</f>
        <v>#VALUE!</v>
      </c>
    </row>
    <row r="77" spans="1:20" s="7" customFormat="1" ht="25.15" hidden="1" customHeight="1">
      <c r="A77" s="47" t="str">
        <f ca="1">IF(A76="","",A76+1)</f>
        <v/>
      </c>
      <c r="B77" s="108"/>
      <c r="C77" s="117"/>
      <c r="D77" s="120"/>
      <c r="E77" s="120"/>
      <c r="F77" s="120"/>
      <c r="G77" s="120"/>
      <c r="H77" s="120"/>
      <c r="I77" s="120"/>
      <c r="J77" s="123"/>
      <c r="K77" s="111"/>
      <c r="L77" s="114"/>
      <c r="M77" s="114"/>
      <c r="N77" s="114"/>
      <c r="O77" s="77"/>
      <c r="P77" s="48" t="s">
        <v>6</v>
      </c>
      <c r="Q77" s="23" t="str">
        <f ca="1">IF(TYPE(VLOOKUP(A77,#REF!,$Q$7,FALSE))&lt;&gt;16,VLOOKUP(A77,#REF!,$Q$7,FALSE),"")</f>
        <v/>
      </c>
      <c r="R77" s="16" t="str">
        <f ca="1">IF(Q77="","",IF(C76=0,ROUNDDOWN(O76*Q77,),ROUNDDOWN(#REF!*0.5,)))</f>
        <v/>
      </c>
      <c r="S77" s="22"/>
      <c r="T77" s="42" t="e">
        <f ca="1">IF(TYPE(VLOOKUP(A77,#REF!,$T$7,FALSE))&lt;&gt;16,VLOOKUP(A77,#REF!,$T$7,FALSE),"")+1</f>
        <v>#VALUE!</v>
      </c>
    </row>
    <row r="78" spans="1:20" s="7" customFormat="1" ht="25.15" hidden="1" customHeight="1">
      <c r="A78" s="47" t="str">
        <f ca="1">IF(A77="","",A77+1)</f>
        <v/>
      </c>
      <c r="B78" s="109"/>
      <c r="C78" s="118"/>
      <c r="D78" s="121"/>
      <c r="E78" s="121"/>
      <c r="F78" s="121"/>
      <c r="G78" s="121"/>
      <c r="H78" s="121"/>
      <c r="I78" s="121"/>
      <c r="J78" s="124"/>
      <c r="K78" s="112"/>
      <c r="L78" s="115"/>
      <c r="M78" s="115"/>
      <c r="N78" s="115"/>
      <c r="O78" s="78"/>
      <c r="P78" s="49" t="s">
        <v>5</v>
      </c>
      <c r="Q78" s="12" t="str">
        <f ca="1">IF(TYPE(VLOOKUP(A78,#REF!,$Q$7,FALSE))&lt;&gt;16,VLOOKUP(A78,#REF!,$Q$7,FALSE),"")</f>
        <v/>
      </c>
      <c r="R78" s="12" t="str">
        <f ca="1">IF(Q78="","",IF(C76=0,ROUNDDOWN(O76*Q78,),ROUNDDOWN(#REF!*0.8,)))</f>
        <v/>
      </c>
      <c r="S78" s="21"/>
      <c r="T78" s="42" t="e">
        <f ca="1">IF(TYPE(VLOOKUP(A78,#REF!,$T$7,FALSE))&lt;&gt;16,VLOOKUP(A78,#REF!,$T$7,FALSE),"")+1</f>
        <v>#VALUE!</v>
      </c>
    </row>
    <row r="79" spans="1:20" s="7" customFormat="1" ht="25.15" hidden="1" customHeight="1">
      <c r="A79" s="47" t="str">
        <f ca="1">IF(TYPE(VLOOKUP($B$1,INDIRECT("'１－２'!$A"&amp;T78&amp;":$AT$400"),1,FALSE))&lt;&gt;16,VLOOKUP($B$1,INDIRECT("'１－２'!$A"&amp;T78&amp;":$AT$400"),2,FALSE),"")</f>
        <v/>
      </c>
      <c r="B79" s="100" t="str">
        <f ca="1">IF(TYPE(VLOOKUP(A79,#REF!,$B$7,FALSE))&lt;&gt;16,VLOOKUP(A79,#REF!,$B$7,FALSE),"")</f>
        <v/>
      </c>
      <c r="C79" s="116" t="str">
        <f ca="1">IF(TYPE(VLOOKUP(A79,#REF!,$C$7,FALSE))&lt;&gt;16,VLOOKUP(A79,#REF!,$C$7,FALSE),"")</f>
        <v/>
      </c>
      <c r="D79" s="119" t="str">
        <f ca="1">IF(TYPE(VLOOKUP(A79,#REF!,$D$7,FALSE))&lt;&gt;16,VLOOKUP(A79,#REF!,$D$7,FALSE),"")</f>
        <v/>
      </c>
      <c r="E79" s="119" t="str">
        <f ca="1">IF(TYPE(VLOOKUP(A79,#REF!,$E$7,FALSE))&lt;&gt;16,VLOOKUP(A79,#REF!,$E$7,FALSE),"")</f>
        <v/>
      </c>
      <c r="F79" s="119" t="str">
        <f ca="1">IF(TYPE(VLOOKUP(A79,#REF!,$F$7,FALSE))&lt;&gt;16,VLOOKUP(A79,#REF!,$F$7,FALSE),"")</f>
        <v/>
      </c>
      <c r="G79" s="119" t="str">
        <f ca="1">IF(TYPE(VLOOKUP(A79,#REF!,$G$7,FALSE))&lt;&gt;16,VLOOKUP(A79,#REF!,$G$7,FALSE),"")</f>
        <v/>
      </c>
      <c r="H79" s="119" t="str">
        <f ca="1">IF(TYPE(VLOOKUP(A79,#REF!,$H$7,FALSE))&lt;&gt;16,VLOOKUP(A79,#REF!,$H$7,FALSE),"")</f>
        <v/>
      </c>
      <c r="I79" s="119" t="str">
        <f ca="1">IF(TYPE(VLOOKUP(A79,#REF!,$I$7,FALSE))&lt;&gt;16,VLOOKUP(A79,#REF!,$I$7,FALSE),"")</f>
        <v/>
      </c>
      <c r="J79" s="122" t="str">
        <f ca="1">IF(TYPE(VLOOKUP(A79,#REF!,$J$7,FALSE))&lt;&gt;16,VLOOKUP(A79,#REF!,$J$7,FALSE),"")</f>
        <v/>
      </c>
      <c r="K79" s="110" t="str">
        <f ca="1">IF(TYPE(VLOOKUP(A79,#REF!,$K$7,FALSE))&lt;&gt;16,VLOOKUP(A79,#REF!,$K$7,FALSE),"")</f>
        <v/>
      </c>
      <c r="L79" s="113" t="str">
        <f ca="1">IF(TYPE(VLOOKUP(A79,#REF!,$L$7,FALSE))&lt;&gt;16,VLOOKUP(A79,#REF!,$L$7,FALSE),"")</f>
        <v/>
      </c>
      <c r="M79" s="113" t="str">
        <f ca="1">IF(TYPE(VLOOKUP(A79,#REF!,$M$7,FALSE))&lt;&gt;16,VLOOKUP(A79,#REF!,$M$7,FALSE),"")</f>
        <v/>
      </c>
      <c r="N79" s="113" t="str">
        <f ca="1">IF(TYPE(VLOOKUP(A79,#REF!,$N$7,FALSE))&lt;&gt;16,VLOOKUP(A79,#REF!,$N$7,FALSE),"")</f>
        <v/>
      </c>
      <c r="O79" s="76" t="str">
        <f ca="1">IF(D79="","",IF(C79="◆",0.5,IF(D79="A",0.5,IF(D79="B",0.5,0.6666667))))</f>
        <v/>
      </c>
      <c r="P79" s="26" t="s">
        <v>7</v>
      </c>
      <c r="Q79" s="25" t="str">
        <f ca="1">IF(TYPE(VLOOKUP(A79,#REF!,$Q$7,FALSE))&lt;&gt;16,VLOOKUP(A79,#REF!,$Q$7,FALSE),"")</f>
        <v/>
      </c>
      <c r="R79" s="19" t="str">
        <f ca="1">IF(Q79="","",IF(C79=0,ROUNDDOWN(O79*Q79,),ROUNDDOWN(#REF!*0.5,)))</f>
        <v/>
      </c>
      <c r="S79" s="24"/>
      <c r="T79" s="42" t="e">
        <f ca="1">IF(TYPE(VLOOKUP(A79,#REF!,$T$7,FALSE))&lt;&gt;16,VLOOKUP(A79,#REF!,$T$7,FALSE),"")+1</f>
        <v>#VALUE!</v>
      </c>
    </row>
    <row r="80" spans="1:20" s="7" customFormat="1" ht="25.15" hidden="1" customHeight="1">
      <c r="A80" s="47" t="str">
        <f ca="1">IF(A79="","",A79+1)</f>
        <v/>
      </c>
      <c r="B80" s="108"/>
      <c r="C80" s="117"/>
      <c r="D80" s="120"/>
      <c r="E80" s="120"/>
      <c r="F80" s="120"/>
      <c r="G80" s="120"/>
      <c r="H80" s="120"/>
      <c r="I80" s="120"/>
      <c r="J80" s="123"/>
      <c r="K80" s="111"/>
      <c r="L80" s="114"/>
      <c r="M80" s="114"/>
      <c r="N80" s="114"/>
      <c r="O80" s="77"/>
      <c r="P80" s="48" t="s">
        <v>6</v>
      </c>
      <c r="Q80" s="23" t="str">
        <f ca="1">IF(TYPE(VLOOKUP(A80,#REF!,$Q$7,FALSE))&lt;&gt;16,VLOOKUP(A80,#REF!,$Q$7,FALSE),"")</f>
        <v/>
      </c>
      <c r="R80" s="16" t="str">
        <f ca="1">IF(Q80="","",IF(C79=0,ROUNDDOWN(O79*Q80,),ROUNDDOWN(#REF!*0.5,)))</f>
        <v/>
      </c>
      <c r="S80" s="22"/>
      <c r="T80" s="42" t="e">
        <f ca="1">IF(TYPE(VLOOKUP(A80,#REF!,$T$7,FALSE))&lt;&gt;16,VLOOKUP(A80,#REF!,$T$7,FALSE),"")+1</f>
        <v>#VALUE!</v>
      </c>
    </row>
    <row r="81" spans="1:20" s="7" customFormat="1" ht="25.15" hidden="1" customHeight="1">
      <c r="A81" s="47" t="str">
        <f ca="1">IF(A80="","",A80+1)</f>
        <v/>
      </c>
      <c r="B81" s="109"/>
      <c r="C81" s="118"/>
      <c r="D81" s="121"/>
      <c r="E81" s="121"/>
      <c r="F81" s="121"/>
      <c r="G81" s="121"/>
      <c r="H81" s="121"/>
      <c r="I81" s="121"/>
      <c r="J81" s="124"/>
      <c r="K81" s="112"/>
      <c r="L81" s="115"/>
      <c r="M81" s="115"/>
      <c r="N81" s="115"/>
      <c r="O81" s="78"/>
      <c r="P81" s="49" t="s">
        <v>5</v>
      </c>
      <c r="Q81" s="12" t="str">
        <f ca="1">IF(TYPE(VLOOKUP(A81,#REF!,$Q$7,FALSE))&lt;&gt;16,VLOOKUP(A81,#REF!,$Q$7,FALSE),"")</f>
        <v/>
      </c>
      <c r="R81" s="12" t="str">
        <f ca="1">IF(Q81="","",IF(C79=0,ROUNDDOWN(O79*Q81,),ROUNDDOWN(#REF!*0.8,)))</f>
        <v/>
      </c>
      <c r="S81" s="21"/>
      <c r="T81" s="42" t="e">
        <f ca="1">IF(TYPE(VLOOKUP(A81,#REF!,$T$7,FALSE))&lt;&gt;16,VLOOKUP(A81,#REF!,$T$7,FALSE),"")+1</f>
        <v>#VALUE!</v>
      </c>
    </row>
    <row r="82" spans="1:20" s="7" customFormat="1" ht="25.15" hidden="1" customHeight="1">
      <c r="A82" s="47" t="str">
        <f ca="1">IF(TYPE(VLOOKUP($B$1,INDIRECT("'１－２'!$A"&amp;T81&amp;":$AT$400"),1,FALSE))&lt;&gt;16,VLOOKUP($B$1,INDIRECT("'１－２'!$A"&amp;T81&amp;":$AT$400"),2,FALSE),"")</f>
        <v/>
      </c>
      <c r="B82" s="100" t="str">
        <f ca="1">IF(TYPE(VLOOKUP(A82,#REF!,$B$7,FALSE))&lt;&gt;16,VLOOKUP(A82,#REF!,$B$7,FALSE),"")</f>
        <v/>
      </c>
      <c r="C82" s="116" t="str">
        <f ca="1">IF(TYPE(VLOOKUP(A82,#REF!,$C$7,FALSE))&lt;&gt;16,VLOOKUP(A82,#REF!,$C$7,FALSE),"")</f>
        <v/>
      </c>
      <c r="D82" s="119" t="str">
        <f ca="1">IF(TYPE(VLOOKUP(A82,#REF!,$D$7,FALSE))&lt;&gt;16,VLOOKUP(A82,#REF!,$D$7,FALSE),"")</f>
        <v/>
      </c>
      <c r="E82" s="119" t="str">
        <f ca="1">IF(TYPE(VLOOKUP(A82,#REF!,$E$7,FALSE))&lt;&gt;16,VLOOKUP(A82,#REF!,$E$7,FALSE),"")</f>
        <v/>
      </c>
      <c r="F82" s="119" t="str">
        <f ca="1">IF(TYPE(VLOOKUP(A82,#REF!,$F$7,FALSE))&lt;&gt;16,VLOOKUP(A82,#REF!,$F$7,FALSE),"")</f>
        <v/>
      </c>
      <c r="G82" s="119" t="str">
        <f ca="1">IF(TYPE(VLOOKUP(A82,#REF!,$G$7,FALSE))&lt;&gt;16,VLOOKUP(A82,#REF!,$G$7,FALSE),"")</f>
        <v/>
      </c>
      <c r="H82" s="119" t="str">
        <f ca="1">IF(TYPE(VLOOKUP(A82,#REF!,$H$7,FALSE))&lt;&gt;16,VLOOKUP(A82,#REF!,$H$7,FALSE),"")</f>
        <v/>
      </c>
      <c r="I82" s="119" t="str">
        <f ca="1">IF(TYPE(VLOOKUP(A82,#REF!,$I$7,FALSE))&lt;&gt;16,VLOOKUP(A82,#REF!,$I$7,FALSE),"")</f>
        <v/>
      </c>
      <c r="J82" s="122" t="str">
        <f ca="1">IF(TYPE(VLOOKUP(A82,#REF!,$J$7,FALSE))&lt;&gt;16,VLOOKUP(A82,#REF!,$J$7,FALSE),"")</f>
        <v/>
      </c>
      <c r="K82" s="110" t="str">
        <f ca="1">IF(TYPE(VLOOKUP(A82,#REF!,$K$7,FALSE))&lt;&gt;16,VLOOKUP(A82,#REF!,$K$7,FALSE),"")</f>
        <v/>
      </c>
      <c r="L82" s="113" t="str">
        <f ca="1">IF(TYPE(VLOOKUP(A82,#REF!,$L$7,FALSE))&lt;&gt;16,VLOOKUP(A82,#REF!,$L$7,FALSE),"")</f>
        <v/>
      </c>
      <c r="M82" s="113" t="str">
        <f ca="1">IF(TYPE(VLOOKUP(A82,#REF!,$M$7,FALSE))&lt;&gt;16,VLOOKUP(A82,#REF!,$M$7,FALSE),"")</f>
        <v/>
      </c>
      <c r="N82" s="113" t="str">
        <f ca="1">IF(TYPE(VLOOKUP(A82,#REF!,$N$7,FALSE))&lt;&gt;16,VLOOKUP(A82,#REF!,$N$7,FALSE),"")</f>
        <v/>
      </c>
      <c r="O82" s="76" t="str">
        <f ca="1">IF(D82="","",IF(C82="◆",0.5,IF(D82="A",0.5,IF(D82="B",0.5,0.6666667))))</f>
        <v/>
      </c>
      <c r="P82" s="26" t="s">
        <v>7</v>
      </c>
      <c r="Q82" s="25" t="str">
        <f ca="1">IF(TYPE(VLOOKUP(A82,#REF!,$Q$7,FALSE))&lt;&gt;16,VLOOKUP(A82,#REF!,$Q$7,FALSE),"")</f>
        <v/>
      </c>
      <c r="R82" s="19" t="str">
        <f ca="1">IF(Q82="","",IF(C82=0,ROUNDDOWN(O82*Q82,),ROUNDDOWN(#REF!*0.5,)))</f>
        <v/>
      </c>
      <c r="S82" s="24"/>
      <c r="T82" s="42" t="e">
        <f ca="1">IF(TYPE(VLOOKUP(A82,#REF!,$T$7,FALSE))&lt;&gt;16,VLOOKUP(A82,#REF!,$T$7,FALSE),"")+1</f>
        <v>#VALUE!</v>
      </c>
    </row>
    <row r="83" spans="1:20" s="7" customFormat="1" ht="25.15" hidden="1" customHeight="1">
      <c r="A83" s="47" t="str">
        <f ca="1">IF(A82="","",A82+1)</f>
        <v/>
      </c>
      <c r="B83" s="108"/>
      <c r="C83" s="117"/>
      <c r="D83" s="120"/>
      <c r="E83" s="120"/>
      <c r="F83" s="120"/>
      <c r="G83" s="120"/>
      <c r="H83" s="120"/>
      <c r="I83" s="120"/>
      <c r="J83" s="123"/>
      <c r="K83" s="111"/>
      <c r="L83" s="114"/>
      <c r="M83" s="114"/>
      <c r="N83" s="114"/>
      <c r="O83" s="77"/>
      <c r="P83" s="48" t="s">
        <v>6</v>
      </c>
      <c r="Q83" s="23" t="str">
        <f ca="1">IF(TYPE(VLOOKUP(A83,#REF!,$Q$7,FALSE))&lt;&gt;16,VLOOKUP(A83,#REF!,$Q$7,FALSE),"")</f>
        <v/>
      </c>
      <c r="R83" s="16" t="str">
        <f ca="1">IF(Q83="","",IF(C82=0,ROUNDDOWN(O82*Q83,),ROUNDDOWN(#REF!*0.5,)))</f>
        <v/>
      </c>
      <c r="S83" s="22"/>
      <c r="T83" s="42" t="e">
        <f ca="1">IF(TYPE(VLOOKUP(A83,#REF!,$T$7,FALSE))&lt;&gt;16,VLOOKUP(A83,#REF!,$T$7,FALSE),"")+1</f>
        <v>#VALUE!</v>
      </c>
    </row>
    <row r="84" spans="1:20" s="7" customFormat="1" ht="25.15" hidden="1" customHeight="1">
      <c r="A84" s="47" t="str">
        <f ca="1">IF(A83="","",A83+1)</f>
        <v/>
      </c>
      <c r="B84" s="109"/>
      <c r="C84" s="118"/>
      <c r="D84" s="121"/>
      <c r="E84" s="121"/>
      <c r="F84" s="121"/>
      <c r="G84" s="121"/>
      <c r="H84" s="121"/>
      <c r="I84" s="121"/>
      <c r="J84" s="124"/>
      <c r="K84" s="112"/>
      <c r="L84" s="115"/>
      <c r="M84" s="115"/>
      <c r="N84" s="115"/>
      <c r="O84" s="78"/>
      <c r="P84" s="49" t="s">
        <v>5</v>
      </c>
      <c r="Q84" s="12" t="str">
        <f ca="1">IF(TYPE(VLOOKUP(A84,#REF!,$Q$7,FALSE))&lt;&gt;16,VLOOKUP(A84,#REF!,$Q$7,FALSE),"")</f>
        <v/>
      </c>
      <c r="R84" s="12" t="str">
        <f ca="1">IF(Q84="","",IF(C82=0,ROUNDDOWN(O82*Q84,),ROUNDDOWN(#REF!*0.8,)))</f>
        <v/>
      </c>
      <c r="S84" s="21"/>
      <c r="T84" s="42" t="e">
        <f ca="1">IF(TYPE(VLOOKUP(A84,#REF!,$T$7,FALSE))&lt;&gt;16,VLOOKUP(A84,#REF!,$T$7,FALSE),"")+1</f>
        <v>#VALUE!</v>
      </c>
    </row>
    <row r="85" spans="1:20" s="7" customFormat="1" ht="25.15" hidden="1" customHeight="1">
      <c r="A85" s="47" t="str">
        <f ca="1">IF(TYPE(VLOOKUP($B$1,INDIRECT("'１－２'!$A"&amp;T84&amp;":$AT$400"),1,FALSE))&lt;&gt;16,VLOOKUP($B$1,INDIRECT("'１－２'!$A"&amp;T84&amp;":$AT$400"),2,FALSE),"")</f>
        <v/>
      </c>
      <c r="B85" s="100" t="str">
        <f ca="1">IF(TYPE(VLOOKUP(A85,#REF!,$B$7,FALSE))&lt;&gt;16,VLOOKUP(A85,#REF!,$B$7,FALSE),"")</f>
        <v/>
      </c>
      <c r="C85" s="116" t="str">
        <f ca="1">IF(TYPE(VLOOKUP(A85,#REF!,$C$7,FALSE))&lt;&gt;16,VLOOKUP(A85,#REF!,$C$7,FALSE),"")</f>
        <v/>
      </c>
      <c r="D85" s="119" t="str">
        <f ca="1">IF(TYPE(VLOOKUP(A85,#REF!,$D$7,FALSE))&lt;&gt;16,VLOOKUP(A85,#REF!,$D$7,FALSE),"")</f>
        <v/>
      </c>
      <c r="E85" s="119" t="str">
        <f ca="1">IF(TYPE(VLOOKUP(A85,#REF!,$E$7,FALSE))&lt;&gt;16,VLOOKUP(A85,#REF!,$E$7,FALSE),"")</f>
        <v/>
      </c>
      <c r="F85" s="119" t="str">
        <f ca="1">IF(TYPE(VLOOKUP(A85,#REF!,$F$7,FALSE))&lt;&gt;16,VLOOKUP(A85,#REF!,$F$7,FALSE),"")</f>
        <v/>
      </c>
      <c r="G85" s="119" t="str">
        <f ca="1">IF(TYPE(VLOOKUP(A85,#REF!,$G$7,FALSE))&lt;&gt;16,VLOOKUP(A85,#REF!,$G$7,FALSE),"")</f>
        <v/>
      </c>
      <c r="H85" s="119" t="str">
        <f ca="1">IF(TYPE(VLOOKUP(A85,#REF!,$H$7,FALSE))&lt;&gt;16,VLOOKUP(A85,#REF!,$H$7,FALSE),"")</f>
        <v/>
      </c>
      <c r="I85" s="119" t="str">
        <f ca="1">IF(TYPE(VLOOKUP(A85,#REF!,$I$7,FALSE))&lt;&gt;16,VLOOKUP(A85,#REF!,$I$7,FALSE),"")</f>
        <v/>
      </c>
      <c r="J85" s="122" t="str">
        <f ca="1">IF(TYPE(VLOOKUP(A85,#REF!,$J$7,FALSE))&lt;&gt;16,VLOOKUP(A85,#REF!,$J$7,FALSE),"")</f>
        <v/>
      </c>
      <c r="K85" s="110" t="str">
        <f ca="1">IF(TYPE(VLOOKUP(A85,#REF!,$K$7,FALSE))&lt;&gt;16,VLOOKUP(A85,#REF!,$K$7,FALSE),"")</f>
        <v/>
      </c>
      <c r="L85" s="113" t="str">
        <f ca="1">IF(TYPE(VLOOKUP(A85,#REF!,$L$7,FALSE))&lt;&gt;16,VLOOKUP(A85,#REF!,$L$7,FALSE),"")</f>
        <v/>
      </c>
      <c r="M85" s="113" t="str">
        <f ca="1">IF(TYPE(VLOOKUP(A85,#REF!,$M$7,FALSE))&lt;&gt;16,VLOOKUP(A85,#REF!,$M$7,FALSE),"")</f>
        <v/>
      </c>
      <c r="N85" s="113" t="str">
        <f ca="1">IF(TYPE(VLOOKUP(A85,#REF!,$N$7,FALSE))&lt;&gt;16,VLOOKUP(A85,#REF!,$N$7,FALSE),"")</f>
        <v/>
      </c>
      <c r="O85" s="76" t="str">
        <f ca="1">IF(D85="","",IF(C85="◆",0.5,IF(D85="A",0.5,IF(D85="B",0.5,0.6666667))))</f>
        <v/>
      </c>
      <c r="P85" s="26" t="s">
        <v>7</v>
      </c>
      <c r="Q85" s="25" t="str">
        <f ca="1">IF(TYPE(VLOOKUP(A85,#REF!,$Q$7,FALSE))&lt;&gt;16,VLOOKUP(A85,#REF!,$Q$7,FALSE),"")</f>
        <v/>
      </c>
      <c r="R85" s="19" t="str">
        <f ca="1">IF(Q85="","",IF(C85=0,ROUNDDOWN(O85*Q85,),ROUNDDOWN(#REF!*0.5,)))</f>
        <v/>
      </c>
      <c r="S85" s="24"/>
      <c r="T85" s="42" t="e">
        <f ca="1">IF(TYPE(VLOOKUP(A85,#REF!,$T$7,FALSE))&lt;&gt;16,VLOOKUP(A85,#REF!,$T$7,FALSE),"")+1</f>
        <v>#VALUE!</v>
      </c>
    </row>
    <row r="86" spans="1:20" s="7" customFormat="1" ht="25.15" hidden="1" customHeight="1">
      <c r="A86" s="47" t="str">
        <f ca="1">IF(A85="","",A85+1)</f>
        <v/>
      </c>
      <c r="B86" s="108"/>
      <c r="C86" s="117"/>
      <c r="D86" s="120"/>
      <c r="E86" s="120"/>
      <c r="F86" s="120"/>
      <c r="G86" s="120"/>
      <c r="H86" s="120"/>
      <c r="I86" s="120"/>
      <c r="J86" s="123"/>
      <c r="K86" s="111"/>
      <c r="L86" s="114"/>
      <c r="M86" s="114"/>
      <c r="N86" s="114"/>
      <c r="O86" s="77"/>
      <c r="P86" s="48" t="s">
        <v>6</v>
      </c>
      <c r="Q86" s="23" t="str">
        <f ca="1">IF(TYPE(VLOOKUP(A86,#REF!,$Q$7,FALSE))&lt;&gt;16,VLOOKUP(A86,#REF!,$Q$7,FALSE),"")</f>
        <v/>
      </c>
      <c r="R86" s="16" t="str">
        <f ca="1">IF(Q86="","",IF(C85=0,ROUNDDOWN(O85*Q86,),ROUNDDOWN(#REF!*0.5,)))</f>
        <v/>
      </c>
      <c r="S86" s="22"/>
      <c r="T86" s="42" t="e">
        <f ca="1">IF(TYPE(VLOOKUP(A86,#REF!,$T$7,FALSE))&lt;&gt;16,VLOOKUP(A86,#REF!,$T$7,FALSE),"")+1</f>
        <v>#VALUE!</v>
      </c>
    </row>
    <row r="87" spans="1:20" s="7" customFormat="1" ht="25.15" hidden="1" customHeight="1">
      <c r="A87" s="47" t="str">
        <f ca="1">IF(A86="","",A86+1)</f>
        <v/>
      </c>
      <c r="B87" s="109"/>
      <c r="C87" s="118"/>
      <c r="D87" s="121"/>
      <c r="E87" s="121"/>
      <c r="F87" s="121"/>
      <c r="G87" s="121"/>
      <c r="H87" s="121"/>
      <c r="I87" s="121"/>
      <c r="J87" s="124"/>
      <c r="K87" s="112"/>
      <c r="L87" s="115"/>
      <c r="M87" s="115"/>
      <c r="N87" s="115"/>
      <c r="O87" s="78"/>
      <c r="P87" s="49" t="s">
        <v>5</v>
      </c>
      <c r="Q87" s="12" t="str">
        <f ca="1">IF(TYPE(VLOOKUP(A87,#REF!,$Q$7,FALSE))&lt;&gt;16,VLOOKUP(A87,#REF!,$Q$7,FALSE),"")</f>
        <v/>
      </c>
      <c r="R87" s="12" t="str">
        <f ca="1">IF(Q87="","",IF(C85=0,ROUNDDOWN(O85*Q87,),ROUNDDOWN(#REF!*0.8,)))</f>
        <v/>
      </c>
      <c r="S87" s="21"/>
      <c r="T87" s="42" t="e">
        <f ca="1">IF(TYPE(VLOOKUP(A87,#REF!,$T$7,FALSE))&lt;&gt;16,VLOOKUP(A87,#REF!,$T$7,FALSE),"")+1</f>
        <v>#VALUE!</v>
      </c>
    </row>
    <row r="88" spans="1:20" s="7" customFormat="1" ht="25.15" hidden="1" customHeight="1">
      <c r="A88" s="47" t="str">
        <f ca="1">IF(TYPE(VLOOKUP($B$1,INDIRECT("'１－２'!$A"&amp;T87&amp;":$AT$400"),1,FALSE))&lt;&gt;16,VLOOKUP($B$1,INDIRECT("'１－２'!$A"&amp;T87&amp;":$AT$400"),2,FALSE),"")</f>
        <v/>
      </c>
      <c r="B88" s="100" t="str">
        <f ca="1">IF(TYPE(VLOOKUP(A88,#REF!,$B$7,FALSE))&lt;&gt;16,VLOOKUP(A88,#REF!,$B$7,FALSE),"")</f>
        <v/>
      </c>
      <c r="C88" s="116" t="str">
        <f ca="1">IF(TYPE(VLOOKUP(A88,#REF!,$C$7,FALSE))&lt;&gt;16,VLOOKUP(A88,#REF!,$C$7,FALSE),"")</f>
        <v/>
      </c>
      <c r="D88" s="119" t="str">
        <f ca="1">IF(TYPE(VLOOKUP(A88,#REF!,$D$7,FALSE))&lt;&gt;16,VLOOKUP(A88,#REF!,$D$7,FALSE),"")</f>
        <v/>
      </c>
      <c r="E88" s="119" t="str">
        <f ca="1">IF(TYPE(VLOOKUP(A88,#REF!,$E$7,FALSE))&lt;&gt;16,VLOOKUP(A88,#REF!,$E$7,FALSE),"")</f>
        <v/>
      </c>
      <c r="F88" s="119" t="str">
        <f ca="1">IF(TYPE(VLOOKUP(A88,#REF!,$F$7,FALSE))&lt;&gt;16,VLOOKUP(A88,#REF!,$F$7,FALSE),"")</f>
        <v/>
      </c>
      <c r="G88" s="119" t="str">
        <f ca="1">IF(TYPE(VLOOKUP(A88,#REF!,$G$7,FALSE))&lt;&gt;16,VLOOKUP(A88,#REF!,$G$7,FALSE),"")</f>
        <v/>
      </c>
      <c r="H88" s="119" t="str">
        <f ca="1">IF(TYPE(VLOOKUP(A88,#REF!,$H$7,FALSE))&lt;&gt;16,VLOOKUP(A88,#REF!,$H$7,FALSE),"")</f>
        <v/>
      </c>
      <c r="I88" s="119" t="str">
        <f ca="1">IF(TYPE(VLOOKUP(A88,#REF!,$I$7,FALSE))&lt;&gt;16,VLOOKUP(A88,#REF!,$I$7,FALSE),"")</f>
        <v/>
      </c>
      <c r="J88" s="122" t="str">
        <f ca="1">IF(TYPE(VLOOKUP(A88,#REF!,$J$7,FALSE))&lt;&gt;16,VLOOKUP(A88,#REF!,$J$7,FALSE),"")</f>
        <v/>
      </c>
      <c r="K88" s="110" t="str">
        <f ca="1">IF(TYPE(VLOOKUP(A88,#REF!,$K$7,FALSE))&lt;&gt;16,VLOOKUP(A88,#REF!,$K$7,FALSE),"")</f>
        <v/>
      </c>
      <c r="L88" s="113" t="str">
        <f ca="1">IF(TYPE(VLOOKUP(A88,#REF!,$L$7,FALSE))&lt;&gt;16,VLOOKUP(A88,#REF!,$L$7,FALSE),"")</f>
        <v/>
      </c>
      <c r="M88" s="113" t="str">
        <f ca="1">IF(TYPE(VLOOKUP(A88,#REF!,$M$7,FALSE))&lt;&gt;16,VLOOKUP(A88,#REF!,$M$7,FALSE),"")</f>
        <v/>
      </c>
      <c r="N88" s="113" t="str">
        <f ca="1">IF(TYPE(VLOOKUP(A88,#REF!,$N$7,FALSE))&lt;&gt;16,VLOOKUP(A88,#REF!,$N$7,FALSE),"")</f>
        <v/>
      </c>
      <c r="O88" s="76" t="str">
        <f ca="1">IF(D88="","",IF(C88="◆",0.5,IF(D88="A",0.5,IF(D88="B",0.5,0.6666667))))</f>
        <v/>
      </c>
      <c r="P88" s="26" t="s">
        <v>7</v>
      </c>
      <c r="Q88" s="25" t="str">
        <f ca="1">IF(TYPE(VLOOKUP(A88,#REF!,$Q$7,FALSE))&lt;&gt;16,VLOOKUP(A88,#REF!,$Q$7,FALSE),"")</f>
        <v/>
      </c>
      <c r="R88" s="19" t="str">
        <f ca="1">IF(Q88="","",IF(C88=0,ROUNDDOWN(O88*Q88,),ROUNDDOWN(#REF!*0.5,)))</f>
        <v/>
      </c>
      <c r="S88" s="24"/>
      <c r="T88" s="42" t="e">
        <f ca="1">IF(TYPE(VLOOKUP(A88,#REF!,$T$7,FALSE))&lt;&gt;16,VLOOKUP(A88,#REF!,$T$7,FALSE),"")+1</f>
        <v>#VALUE!</v>
      </c>
    </row>
    <row r="89" spans="1:20" s="7" customFormat="1" ht="25.15" hidden="1" customHeight="1">
      <c r="A89" s="47" t="str">
        <f ca="1">IF(A88="","",A88+1)</f>
        <v/>
      </c>
      <c r="B89" s="108"/>
      <c r="C89" s="117"/>
      <c r="D89" s="120"/>
      <c r="E89" s="120"/>
      <c r="F89" s="120"/>
      <c r="G89" s="120"/>
      <c r="H89" s="120"/>
      <c r="I89" s="120"/>
      <c r="J89" s="123"/>
      <c r="K89" s="111"/>
      <c r="L89" s="114"/>
      <c r="M89" s="114"/>
      <c r="N89" s="114"/>
      <c r="O89" s="77"/>
      <c r="P89" s="48" t="s">
        <v>6</v>
      </c>
      <c r="Q89" s="23" t="str">
        <f ca="1">IF(TYPE(VLOOKUP(A89,#REF!,$Q$7,FALSE))&lt;&gt;16,VLOOKUP(A89,#REF!,$Q$7,FALSE),"")</f>
        <v/>
      </c>
      <c r="R89" s="16" t="str">
        <f ca="1">IF(Q89="","",IF(C88=0,ROUNDDOWN(O88*Q89,),ROUNDDOWN(#REF!*0.5,)))</f>
        <v/>
      </c>
      <c r="S89" s="22"/>
      <c r="T89" s="42" t="e">
        <f ca="1">IF(TYPE(VLOOKUP(A89,#REF!,$T$7,FALSE))&lt;&gt;16,VLOOKUP(A89,#REF!,$T$7,FALSE),"")+1</f>
        <v>#VALUE!</v>
      </c>
    </row>
    <row r="90" spans="1:20" s="7" customFormat="1" ht="25.15" hidden="1" customHeight="1">
      <c r="A90" s="47" t="str">
        <f ca="1">IF(A89="","",A89+1)</f>
        <v/>
      </c>
      <c r="B90" s="109"/>
      <c r="C90" s="118"/>
      <c r="D90" s="121"/>
      <c r="E90" s="121"/>
      <c r="F90" s="121"/>
      <c r="G90" s="121"/>
      <c r="H90" s="121"/>
      <c r="I90" s="121"/>
      <c r="J90" s="124"/>
      <c r="K90" s="112"/>
      <c r="L90" s="115"/>
      <c r="M90" s="115"/>
      <c r="N90" s="115"/>
      <c r="O90" s="78"/>
      <c r="P90" s="49" t="s">
        <v>5</v>
      </c>
      <c r="Q90" s="12" t="str">
        <f ca="1">IF(TYPE(VLOOKUP(A90,#REF!,$Q$7,FALSE))&lt;&gt;16,VLOOKUP(A90,#REF!,$Q$7,FALSE),"")</f>
        <v/>
      </c>
      <c r="R90" s="12" t="str">
        <f ca="1">IF(Q90="","",IF(C88=0,ROUNDDOWN(O88*Q90,),ROUNDDOWN(#REF!*0.8,)))</f>
        <v/>
      </c>
      <c r="S90" s="21"/>
      <c r="T90" s="42" t="e">
        <f ca="1">IF(TYPE(VLOOKUP(A90,#REF!,$T$7,FALSE))&lt;&gt;16,VLOOKUP(A90,#REF!,$T$7,FALSE),"")+1</f>
        <v>#VALUE!</v>
      </c>
    </row>
    <row r="91" spans="1:20" s="7" customFormat="1" ht="25.15" hidden="1" customHeight="1">
      <c r="A91" s="47" t="str">
        <f ca="1">IF(TYPE(VLOOKUP($B$1,INDIRECT("'１－２'!$A"&amp;T90&amp;":$AT$400"),1,FALSE))&lt;&gt;16,VLOOKUP($B$1,INDIRECT("'１－２'!$A"&amp;T90&amp;":$AT$400"),2,FALSE),"")</f>
        <v/>
      </c>
      <c r="B91" s="100" t="str">
        <f ca="1">IF(TYPE(VLOOKUP(A91,#REF!,$B$7,FALSE))&lt;&gt;16,VLOOKUP(A91,#REF!,$B$7,FALSE),"")</f>
        <v/>
      </c>
      <c r="C91" s="116" t="str">
        <f ca="1">IF(TYPE(VLOOKUP(A91,#REF!,$C$7,FALSE))&lt;&gt;16,VLOOKUP(A91,#REF!,$C$7,FALSE),"")</f>
        <v/>
      </c>
      <c r="D91" s="119" t="str">
        <f ca="1">IF(TYPE(VLOOKUP(A91,#REF!,$D$7,FALSE))&lt;&gt;16,VLOOKUP(A91,#REF!,$D$7,FALSE),"")</f>
        <v/>
      </c>
      <c r="E91" s="119" t="str">
        <f ca="1">IF(TYPE(VLOOKUP(A91,#REF!,$E$7,FALSE))&lt;&gt;16,VLOOKUP(A91,#REF!,$E$7,FALSE),"")</f>
        <v/>
      </c>
      <c r="F91" s="119" t="str">
        <f ca="1">IF(TYPE(VLOOKUP(A91,#REF!,$F$7,FALSE))&lt;&gt;16,VLOOKUP(A91,#REF!,$F$7,FALSE),"")</f>
        <v/>
      </c>
      <c r="G91" s="119" t="str">
        <f ca="1">IF(TYPE(VLOOKUP(A91,#REF!,$G$7,FALSE))&lt;&gt;16,VLOOKUP(A91,#REF!,$G$7,FALSE),"")</f>
        <v/>
      </c>
      <c r="H91" s="119" t="str">
        <f ca="1">IF(TYPE(VLOOKUP(A91,#REF!,$H$7,FALSE))&lt;&gt;16,VLOOKUP(A91,#REF!,$H$7,FALSE),"")</f>
        <v/>
      </c>
      <c r="I91" s="119" t="str">
        <f ca="1">IF(TYPE(VLOOKUP(A91,#REF!,$I$7,FALSE))&lt;&gt;16,VLOOKUP(A91,#REF!,$I$7,FALSE),"")</f>
        <v/>
      </c>
      <c r="J91" s="122" t="str">
        <f ca="1">IF(TYPE(VLOOKUP(A91,#REF!,$J$7,FALSE))&lt;&gt;16,VLOOKUP(A91,#REF!,$J$7,FALSE),"")</f>
        <v/>
      </c>
      <c r="K91" s="110" t="str">
        <f ca="1">IF(TYPE(VLOOKUP(A91,#REF!,$K$7,FALSE))&lt;&gt;16,VLOOKUP(A91,#REF!,$K$7,FALSE),"")</f>
        <v/>
      </c>
      <c r="L91" s="113" t="str">
        <f ca="1">IF(TYPE(VLOOKUP(A91,#REF!,$L$7,FALSE))&lt;&gt;16,VLOOKUP(A91,#REF!,$L$7,FALSE),"")</f>
        <v/>
      </c>
      <c r="M91" s="113" t="str">
        <f ca="1">IF(TYPE(VLOOKUP(A91,#REF!,$M$7,FALSE))&lt;&gt;16,VLOOKUP(A91,#REF!,$M$7,FALSE),"")</f>
        <v/>
      </c>
      <c r="N91" s="113" t="str">
        <f ca="1">IF(TYPE(VLOOKUP(A91,#REF!,$N$7,FALSE))&lt;&gt;16,VLOOKUP(A91,#REF!,$N$7,FALSE),"")</f>
        <v/>
      </c>
      <c r="O91" s="76" t="str">
        <f ca="1">IF(D91="","",IF(C91="◆",0.5,IF(D91="A",0.5,IF(D91="B",0.5,0.6666667))))</f>
        <v/>
      </c>
      <c r="P91" s="26" t="s">
        <v>7</v>
      </c>
      <c r="Q91" s="25" t="str">
        <f ca="1">IF(TYPE(VLOOKUP(A91,#REF!,$Q$7,FALSE))&lt;&gt;16,VLOOKUP(A91,#REF!,$Q$7,FALSE),"")</f>
        <v/>
      </c>
      <c r="R91" s="19" t="str">
        <f ca="1">IF(Q91="","",IF(C91=0,ROUNDDOWN(O91*Q91,),ROUNDDOWN(#REF!*0.5,)))</f>
        <v/>
      </c>
      <c r="S91" s="24"/>
      <c r="T91" s="42" t="e">
        <f ca="1">IF(TYPE(VLOOKUP(A91,#REF!,$T$7,FALSE))&lt;&gt;16,VLOOKUP(A91,#REF!,$T$7,FALSE),"")+1</f>
        <v>#VALUE!</v>
      </c>
    </row>
    <row r="92" spans="1:20" s="7" customFormat="1" ht="25.15" hidden="1" customHeight="1">
      <c r="A92" s="47" t="str">
        <f ca="1">IF(A91="","",A91+1)</f>
        <v/>
      </c>
      <c r="B92" s="108"/>
      <c r="C92" s="117"/>
      <c r="D92" s="120"/>
      <c r="E92" s="120"/>
      <c r="F92" s="120"/>
      <c r="G92" s="120"/>
      <c r="H92" s="120"/>
      <c r="I92" s="120"/>
      <c r="J92" s="123"/>
      <c r="K92" s="111"/>
      <c r="L92" s="114"/>
      <c r="M92" s="114"/>
      <c r="N92" s="114"/>
      <c r="O92" s="77"/>
      <c r="P92" s="48" t="s">
        <v>6</v>
      </c>
      <c r="Q92" s="23" t="str">
        <f ca="1">IF(TYPE(VLOOKUP(A92,#REF!,$Q$7,FALSE))&lt;&gt;16,VLOOKUP(A92,#REF!,$Q$7,FALSE),"")</f>
        <v/>
      </c>
      <c r="R92" s="16" t="str">
        <f ca="1">IF(Q92="","",IF(C91=0,ROUNDDOWN(O91*Q92,),ROUNDDOWN(#REF!*0.5,)))</f>
        <v/>
      </c>
      <c r="S92" s="22"/>
      <c r="T92" s="42" t="e">
        <f ca="1">IF(TYPE(VLOOKUP(A92,#REF!,$T$7,FALSE))&lt;&gt;16,VLOOKUP(A92,#REF!,$T$7,FALSE),"")+1</f>
        <v>#VALUE!</v>
      </c>
    </row>
    <row r="93" spans="1:20" s="7" customFormat="1" ht="25.15" hidden="1" customHeight="1">
      <c r="A93" s="47" t="str">
        <f ca="1">IF(A92="","",A92+1)</f>
        <v/>
      </c>
      <c r="B93" s="109"/>
      <c r="C93" s="118"/>
      <c r="D93" s="121"/>
      <c r="E93" s="121"/>
      <c r="F93" s="121"/>
      <c r="G93" s="121"/>
      <c r="H93" s="121"/>
      <c r="I93" s="121"/>
      <c r="J93" s="124"/>
      <c r="K93" s="112"/>
      <c r="L93" s="115"/>
      <c r="M93" s="115"/>
      <c r="N93" s="115"/>
      <c r="O93" s="78"/>
      <c r="P93" s="49" t="s">
        <v>5</v>
      </c>
      <c r="Q93" s="12" t="str">
        <f ca="1">IF(TYPE(VLOOKUP(A93,#REF!,$Q$7,FALSE))&lt;&gt;16,VLOOKUP(A93,#REF!,$Q$7,FALSE),"")</f>
        <v/>
      </c>
      <c r="R93" s="12" t="str">
        <f ca="1">IF(Q93="","",IF(C91=0,ROUNDDOWN(O91*Q93,),ROUNDDOWN(#REF!*0.8,)))</f>
        <v/>
      </c>
      <c r="S93" s="21"/>
      <c r="T93" s="42" t="e">
        <f ca="1">IF(TYPE(VLOOKUP(A93,#REF!,$T$7,FALSE))&lt;&gt;16,VLOOKUP(A93,#REF!,$T$7,FALSE),"")+1</f>
        <v>#VALUE!</v>
      </c>
    </row>
    <row r="94" spans="1:20" s="7" customFormat="1" ht="25.15" hidden="1" customHeight="1">
      <c r="A94" s="47" t="str">
        <f ca="1">IF(TYPE(VLOOKUP($B$1,INDIRECT("'１－２'!$A"&amp;T93&amp;":$AT$400"),1,FALSE))&lt;&gt;16,VLOOKUP($B$1,INDIRECT("'１－２'!$A"&amp;T93&amp;":$AT$400"),2,FALSE),"")</f>
        <v/>
      </c>
      <c r="B94" s="100" t="str">
        <f ca="1">IF(TYPE(VLOOKUP(A94,#REF!,$B$7,FALSE))&lt;&gt;16,VLOOKUP(A94,#REF!,$B$7,FALSE),"")</f>
        <v/>
      </c>
      <c r="C94" s="116" t="str">
        <f ca="1">IF(TYPE(VLOOKUP(A94,#REF!,$C$7,FALSE))&lt;&gt;16,VLOOKUP(A94,#REF!,$C$7,FALSE),"")</f>
        <v/>
      </c>
      <c r="D94" s="119" t="str">
        <f ca="1">IF(TYPE(VLOOKUP(A94,#REF!,$D$7,FALSE))&lt;&gt;16,VLOOKUP(A94,#REF!,$D$7,FALSE),"")</f>
        <v/>
      </c>
      <c r="E94" s="119" t="str">
        <f ca="1">IF(TYPE(VLOOKUP(A94,#REF!,$E$7,FALSE))&lt;&gt;16,VLOOKUP(A94,#REF!,$E$7,FALSE),"")</f>
        <v/>
      </c>
      <c r="F94" s="119" t="str">
        <f ca="1">IF(TYPE(VLOOKUP(A94,#REF!,$F$7,FALSE))&lt;&gt;16,VLOOKUP(A94,#REF!,$F$7,FALSE),"")</f>
        <v/>
      </c>
      <c r="G94" s="119" t="str">
        <f ca="1">IF(TYPE(VLOOKUP(A94,#REF!,$G$7,FALSE))&lt;&gt;16,VLOOKUP(A94,#REF!,$G$7,FALSE),"")</f>
        <v/>
      </c>
      <c r="H94" s="119" t="str">
        <f ca="1">IF(TYPE(VLOOKUP(A94,#REF!,$H$7,FALSE))&lt;&gt;16,VLOOKUP(A94,#REF!,$H$7,FALSE),"")</f>
        <v/>
      </c>
      <c r="I94" s="119" t="str">
        <f ca="1">IF(TYPE(VLOOKUP(A94,#REF!,$I$7,FALSE))&lt;&gt;16,VLOOKUP(A94,#REF!,$I$7,FALSE),"")</f>
        <v/>
      </c>
      <c r="J94" s="122" t="str">
        <f ca="1">IF(TYPE(VLOOKUP(A94,#REF!,$J$7,FALSE))&lt;&gt;16,VLOOKUP(A94,#REF!,$J$7,FALSE),"")</f>
        <v/>
      </c>
      <c r="K94" s="110" t="str">
        <f ca="1">IF(TYPE(VLOOKUP(A94,#REF!,$K$7,FALSE))&lt;&gt;16,VLOOKUP(A94,#REF!,$K$7,FALSE),"")</f>
        <v/>
      </c>
      <c r="L94" s="113" t="str">
        <f ca="1">IF(TYPE(VLOOKUP(A94,#REF!,$L$7,FALSE))&lt;&gt;16,VLOOKUP(A94,#REF!,$L$7,FALSE),"")</f>
        <v/>
      </c>
      <c r="M94" s="113" t="str">
        <f ca="1">IF(TYPE(VLOOKUP(A94,#REF!,$M$7,FALSE))&lt;&gt;16,VLOOKUP(A94,#REF!,$M$7,FALSE),"")</f>
        <v/>
      </c>
      <c r="N94" s="113" t="str">
        <f ca="1">IF(TYPE(VLOOKUP(A94,#REF!,$N$7,FALSE))&lt;&gt;16,VLOOKUP(A94,#REF!,$N$7,FALSE),"")</f>
        <v/>
      </c>
      <c r="O94" s="76" t="str">
        <f ca="1">IF(D94="","",IF(C94="◆",0.5,IF(D94="A",0.5,IF(D94="B",0.5,0.6666667))))</f>
        <v/>
      </c>
      <c r="P94" s="26" t="s">
        <v>7</v>
      </c>
      <c r="Q94" s="25" t="str">
        <f ca="1">IF(TYPE(VLOOKUP(A94,#REF!,$Q$7,FALSE))&lt;&gt;16,VLOOKUP(A94,#REF!,$Q$7,FALSE),"")</f>
        <v/>
      </c>
      <c r="R94" s="19" t="str">
        <f ca="1">IF(Q94="","",IF(C94=0,ROUNDDOWN(O94*Q94,),ROUNDDOWN(#REF!*0.5,)))</f>
        <v/>
      </c>
      <c r="S94" s="24"/>
      <c r="T94" s="42" t="e">
        <f ca="1">IF(TYPE(VLOOKUP(A94,#REF!,$T$7,FALSE))&lt;&gt;16,VLOOKUP(A94,#REF!,$T$7,FALSE),"")+1</f>
        <v>#VALUE!</v>
      </c>
    </row>
    <row r="95" spans="1:20" s="7" customFormat="1" ht="25.15" hidden="1" customHeight="1">
      <c r="A95" s="47" t="str">
        <f ca="1">IF(A94="","",A94+1)</f>
        <v/>
      </c>
      <c r="B95" s="108"/>
      <c r="C95" s="117"/>
      <c r="D95" s="120"/>
      <c r="E95" s="120"/>
      <c r="F95" s="120"/>
      <c r="G95" s="120"/>
      <c r="H95" s="120"/>
      <c r="I95" s="120"/>
      <c r="J95" s="123"/>
      <c r="K95" s="111"/>
      <c r="L95" s="114"/>
      <c r="M95" s="114"/>
      <c r="N95" s="114"/>
      <c r="O95" s="77"/>
      <c r="P95" s="48" t="s">
        <v>6</v>
      </c>
      <c r="Q95" s="23" t="str">
        <f ca="1">IF(TYPE(VLOOKUP(A95,#REF!,$Q$7,FALSE))&lt;&gt;16,VLOOKUP(A95,#REF!,$Q$7,FALSE),"")</f>
        <v/>
      </c>
      <c r="R95" s="16" t="str">
        <f ca="1">IF(Q95="","",IF(C94=0,ROUNDDOWN(O94*Q95,),ROUNDDOWN(#REF!*0.5,)))</f>
        <v/>
      </c>
      <c r="S95" s="22"/>
      <c r="T95" s="42" t="e">
        <f ca="1">IF(TYPE(VLOOKUP(A95,#REF!,$T$7,FALSE))&lt;&gt;16,VLOOKUP(A95,#REF!,$T$7,FALSE),"")+1</f>
        <v>#VALUE!</v>
      </c>
    </row>
    <row r="96" spans="1:20" s="7" customFormat="1" ht="25.15" hidden="1" customHeight="1">
      <c r="A96" s="47" t="str">
        <f ca="1">IF(A95="","",A95+1)</f>
        <v/>
      </c>
      <c r="B96" s="109"/>
      <c r="C96" s="118"/>
      <c r="D96" s="121"/>
      <c r="E96" s="121"/>
      <c r="F96" s="121"/>
      <c r="G96" s="121"/>
      <c r="H96" s="121"/>
      <c r="I96" s="121"/>
      <c r="J96" s="124"/>
      <c r="K96" s="112"/>
      <c r="L96" s="115"/>
      <c r="M96" s="115"/>
      <c r="N96" s="115"/>
      <c r="O96" s="78"/>
      <c r="P96" s="49" t="s">
        <v>5</v>
      </c>
      <c r="Q96" s="12" t="str">
        <f ca="1">IF(TYPE(VLOOKUP(A96,#REF!,$Q$7,FALSE))&lt;&gt;16,VLOOKUP(A96,#REF!,$Q$7,FALSE),"")</f>
        <v/>
      </c>
      <c r="R96" s="12" t="str">
        <f ca="1">IF(Q96="","",IF(C94=0,ROUNDDOWN(O94*Q96,),ROUNDDOWN(#REF!*0.8,)))</f>
        <v/>
      </c>
      <c r="S96" s="21"/>
      <c r="T96" s="42" t="e">
        <f ca="1">IF(TYPE(VLOOKUP(A96,#REF!,$T$7,FALSE))&lt;&gt;16,VLOOKUP(A96,#REF!,$T$7,FALSE),"")+1</f>
        <v>#VALUE!</v>
      </c>
    </row>
    <row r="97" spans="1:24" s="7" customFormat="1" ht="25.15" hidden="1" customHeight="1">
      <c r="A97" s="47" t="str">
        <f ca="1">IF(TYPE(VLOOKUP($B$1,INDIRECT("'１－２'!$A"&amp;T96&amp;":$AT$400"),1,FALSE))&lt;&gt;16,VLOOKUP($B$1,INDIRECT("'１－２'!$A"&amp;T96&amp;":$AT$400"),2,FALSE),"")</f>
        <v/>
      </c>
      <c r="B97" s="100" t="str">
        <f ca="1">IF(TYPE(VLOOKUP(A97,#REF!,$B$7,FALSE))&lt;&gt;16,VLOOKUP(A97,#REF!,$B$7,FALSE),"")</f>
        <v/>
      </c>
      <c r="C97" s="116" t="str">
        <f ca="1">IF(TYPE(VLOOKUP(A97,#REF!,$C$7,FALSE))&lt;&gt;16,VLOOKUP(A97,#REF!,$C$7,FALSE),"")</f>
        <v/>
      </c>
      <c r="D97" s="119" t="str">
        <f ca="1">IF(TYPE(VLOOKUP(A97,#REF!,$D$7,FALSE))&lt;&gt;16,VLOOKUP(A97,#REF!,$D$7,FALSE),"")</f>
        <v/>
      </c>
      <c r="E97" s="119" t="str">
        <f ca="1">IF(TYPE(VLOOKUP(A97,#REF!,$E$7,FALSE))&lt;&gt;16,VLOOKUP(A97,#REF!,$E$7,FALSE),"")</f>
        <v/>
      </c>
      <c r="F97" s="119" t="str">
        <f ca="1">IF(TYPE(VLOOKUP(A97,#REF!,$F$7,FALSE))&lt;&gt;16,VLOOKUP(A97,#REF!,$F$7,FALSE),"")</f>
        <v/>
      </c>
      <c r="G97" s="119" t="str">
        <f ca="1">IF(TYPE(VLOOKUP(A97,#REF!,$G$7,FALSE))&lt;&gt;16,VLOOKUP(A97,#REF!,$G$7,FALSE),"")</f>
        <v/>
      </c>
      <c r="H97" s="119" t="str">
        <f ca="1">IF(TYPE(VLOOKUP(A97,#REF!,$H$7,FALSE))&lt;&gt;16,VLOOKUP(A97,#REF!,$H$7,FALSE),"")</f>
        <v/>
      </c>
      <c r="I97" s="119" t="str">
        <f ca="1">IF(TYPE(VLOOKUP(A97,#REF!,$I$7,FALSE))&lt;&gt;16,VLOOKUP(A97,#REF!,$I$7,FALSE),"")</f>
        <v/>
      </c>
      <c r="J97" s="122" t="str">
        <f ca="1">IF(TYPE(VLOOKUP(A97,#REF!,$J$7,FALSE))&lt;&gt;16,VLOOKUP(A97,#REF!,$J$7,FALSE),"")</f>
        <v/>
      </c>
      <c r="K97" s="110" t="str">
        <f ca="1">IF(TYPE(VLOOKUP(A97,#REF!,$K$7,FALSE))&lt;&gt;16,VLOOKUP(A97,#REF!,$K$7,FALSE),"")</f>
        <v/>
      </c>
      <c r="L97" s="113" t="str">
        <f ca="1">IF(TYPE(VLOOKUP(A97,#REF!,$L$7,FALSE))&lt;&gt;16,VLOOKUP(A97,#REF!,$L$7,FALSE),"")</f>
        <v/>
      </c>
      <c r="M97" s="113" t="str">
        <f ca="1">IF(TYPE(VLOOKUP(A97,#REF!,$M$7,FALSE))&lt;&gt;16,VLOOKUP(A97,#REF!,$M$7,FALSE),"")</f>
        <v/>
      </c>
      <c r="N97" s="113" t="str">
        <f ca="1">IF(TYPE(VLOOKUP(A97,#REF!,$N$7,FALSE))&lt;&gt;16,VLOOKUP(A97,#REF!,$N$7,FALSE),"")</f>
        <v/>
      </c>
      <c r="O97" s="76" t="str">
        <f ca="1">IF(D97="","",IF(C97="◆",0.5,IF(D97="A",0.5,IF(D97="B",0.5,0.6666667))))</f>
        <v/>
      </c>
      <c r="P97" s="26" t="s">
        <v>7</v>
      </c>
      <c r="Q97" s="25" t="str">
        <f ca="1">IF(TYPE(VLOOKUP(A97,#REF!,$Q$7,FALSE))&lt;&gt;16,VLOOKUP(A97,#REF!,$Q$7,FALSE),"")</f>
        <v/>
      </c>
      <c r="R97" s="19" t="str">
        <f ca="1">IF(Q97="","",IF(C97=0,ROUNDDOWN(O97*Q97,),ROUNDDOWN(#REF!*0.5,)))</f>
        <v/>
      </c>
      <c r="S97" s="24"/>
      <c r="T97" s="42" t="e">
        <f ca="1">IF(TYPE(VLOOKUP(A97,#REF!,$T$7,FALSE))&lt;&gt;16,VLOOKUP(A97,#REF!,$T$7,FALSE),"")+1</f>
        <v>#VALUE!</v>
      </c>
    </row>
    <row r="98" spans="1:24" s="7" customFormat="1" ht="25.15" hidden="1" customHeight="1">
      <c r="A98" s="47" t="str">
        <f ca="1">IF(A97="","",A97+1)</f>
        <v/>
      </c>
      <c r="B98" s="108"/>
      <c r="C98" s="117"/>
      <c r="D98" s="120"/>
      <c r="E98" s="120"/>
      <c r="F98" s="120"/>
      <c r="G98" s="120"/>
      <c r="H98" s="120"/>
      <c r="I98" s="120"/>
      <c r="J98" s="123"/>
      <c r="K98" s="111"/>
      <c r="L98" s="114"/>
      <c r="M98" s="114"/>
      <c r="N98" s="114"/>
      <c r="O98" s="77"/>
      <c r="P98" s="48" t="s">
        <v>6</v>
      </c>
      <c r="Q98" s="23" t="str">
        <f ca="1">IF(TYPE(VLOOKUP(A98,#REF!,$Q$7,FALSE))&lt;&gt;16,VLOOKUP(A98,#REF!,$Q$7,FALSE),"")</f>
        <v/>
      </c>
      <c r="R98" s="16" t="str">
        <f ca="1">IF(Q98="","",IF(C97=0,ROUNDDOWN(O97*Q98,),ROUNDDOWN(#REF!*0.5,)))</f>
        <v/>
      </c>
      <c r="S98" s="22"/>
      <c r="T98" s="42" t="e">
        <f ca="1">IF(TYPE(VLOOKUP(A98,#REF!,$T$7,FALSE))&lt;&gt;16,VLOOKUP(A98,#REF!,$T$7,FALSE),"")+1</f>
        <v>#VALUE!</v>
      </c>
    </row>
    <row r="99" spans="1:24" s="7" customFormat="1" ht="25.15" hidden="1" customHeight="1">
      <c r="A99" s="47" t="str">
        <f ca="1">IF(A98="","",A98+1)</f>
        <v/>
      </c>
      <c r="B99" s="109"/>
      <c r="C99" s="118"/>
      <c r="D99" s="121"/>
      <c r="E99" s="121"/>
      <c r="F99" s="121"/>
      <c r="G99" s="121"/>
      <c r="H99" s="121"/>
      <c r="I99" s="121"/>
      <c r="J99" s="124"/>
      <c r="K99" s="112"/>
      <c r="L99" s="115"/>
      <c r="M99" s="115"/>
      <c r="N99" s="115"/>
      <c r="O99" s="78"/>
      <c r="P99" s="49" t="s">
        <v>5</v>
      </c>
      <c r="Q99" s="12" t="str">
        <f ca="1">IF(TYPE(VLOOKUP(A99,#REF!,$Q$7,FALSE))&lt;&gt;16,VLOOKUP(A99,#REF!,$Q$7,FALSE),"")</f>
        <v/>
      </c>
      <c r="R99" s="12" t="str">
        <f ca="1">IF(Q99="","",IF(C97=0,ROUNDDOWN(O97*Q99,),ROUNDDOWN(#REF!*0.8,)))</f>
        <v/>
      </c>
      <c r="S99" s="21"/>
      <c r="T99" s="42" t="e">
        <f ca="1">IF(TYPE(VLOOKUP(A99,#REF!,$T$7,FALSE))&lt;&gt;16,VLOOKUP(A99,#REF!,$T$7,FALSE),"")+1</f>
        <v>#VALUE!</v>
      </c>
    </row>
    <row r="100" spans="1:24" ht="26.65" customHeight="1" collapsed="1">
      <c r="B100" s="40"/>
      <c r="C100" s="40"/>
      <c r="D100" s="40"/>
      <c r="E100" s="40"/>
      <c r="F100" s="40"/>
      <c r="G100" s="40"/>
      <c r="H100" s="40"/>
      <c r="I100" s="40"/>
      <c r="J100" s="17"/>
      <c r="K100" s="17"/>
      <c r="L100" s="17"/>
      <c r="M100" s="17"/>
      <c r="N100" s="17"/>
      <c r="O100" s="131" t="s">
        <v>16</v>
      </c>
      <c r="P100" s="20" t="s">
        <v>7</v>
      </c>
      <c r="Q100" s="19">
        <f ca="1">SUMIFS(Q10:Q99,P10:P99,P100)</f>
        <v>0</v>
      </c>
      <c r="R100" s="18">
        <f ca="1">SUMIFS(R10:R99,P10:P99,P100)</f>
        <v>0</v>
      </c>
      <c r="S100" s="14"/>
    </row>
    <row r="101" spans="1:24" ht="26.65" customHeight="1">
      <c r="B101" s="40"/>
      <c r="C101" s="40"/>
      <c r="D101" s="40"/>
      <c r="E101" s="40"/>
      <c r="F101" s="40"/>
      <c r="G101" s="40"/>
      <c r="H101" s="40"/>
      <c r="I101" s="40"/>
      <c r="J101" s="17"/>
      <c r="K101" s="17"/>
      <c r="L101" s="17"/>
      <c r="M101" s="17"/>
      <c r="N101" s="17"/>
      <c r="O101" s="132"/>
      <c r="P101" s="50" t="s">
        <v>6</v>
      </c>
      <c r="Q101" s="16">
        <f ca="1">SUMIFS(Q10:Q99,P10:P99,P101)</f>
        <v>0</v>
      </c>
      <c r="R101" s="15">
        <f ca="1">SUMIFS(R10:R99,P10:P99,P101)</f>
        <v>0</v>
      </c>
      <c r="S101" s="14"/>
    </row>
    <row r="102" spans="1:24" ht="26.65" customHeight="1">
      <c r="J102" s="13"/>
      <c r="K102" s="13"/>
      <c r="L102" s="13"/>
      <c r="M102" s="13"/>
      <c r="N102" s="13"/>
      <c r="O102" s="133"/>
      <c r="P102" s="51" t="s">
        <v>5</v>
      </c>
      <c r="Q102" s="12">
        <f ca="1">SUMIFS(Q10:Q99,P10:P99,P102)</f>
        <v>0</v>
      </c>
      <c r="R102" s="11">
        <f ca="1">SUMIFS(R10:R99,P10:P99,P102)</f>
        <v>0</v>
      </c>
      <c r="S102" s="42"/>
    </row>
    <row r="103" spans="1:24" ht="22.7" customHeight="1" thickBot="1">
      <c r="O103" s="4"/>
      <c r="P103" s="4"/>
      <c r="Q103" s="4"/>
      <c r="R103" s="42"/>
      <c r="S103" s="4"/>
    </row>
    <row r="104" spans="1:24" ht="22.7" customHeight="1">
      <c r="B104" s="134" t="s">
        <v>15</v>
      </c>
      <c r="C104" s="135"/>
      <c r="D104" s="135"/>
      <c r="E104" s="135"/>
      <c r="F104" s="135"/>
      <c r="G104" s="135"/>
      <c r="H104" s="135"/>
      <c r="I104" s="135"/>
      <c r="J104" s="136"/>
      <c r="K104" s="41" t="s">
        <v>53</v>
      </c>
      <c r="L104" s="137" t="s">
        <v>14</v>
      </c>
      <c r="M104" s="138"/>
      <c r="N104" s="126" t="s">
        <v>55</v>
      </c>
      <c r="O104" s="126"/>
      <c r="P104" s="126"/>
      <c r="Q104" s="126"/>
      <c r="R104" s="53" t="s">
        <v>4</v>
      </c>
      <c r="S104" s="59" t="s">
        <v>58</v>
      </c>
      <c r="T104" s="5"/>
      <c r="U104" s="7"/>
      <c r="V104" s="7"/>
      <c r="W104" s="125"/>
      <c r="X104" s="125"/>
    </row>
    <row r="105" spans="1:24" ht="22.7" customHeight="1" thickBot="1">
      <c r="B105" s="127" t="s">
        <v>3</v>
      </c>
      <c r="C105" s="128"/>
      <c r="D105" s="128"/>
      <c r="E105" s="128"/>
      <c r="F105" s="128"/>
      <c r="G105" s="128"/>
      <c r="H105" s="128"/>
      <c r="I105" s="128"/>
      <c r="J105" s="129"/>
      <c r="K105" s="10" t="s">
        <v>54</v>
      </c>
      <c r="L105" s="130" t="s">
        <v>2</v>
      </c>
      <c r="M105" s="129"/>
      <c r="N105" s="139" t="s">
        <v>56</v>
      </c>
      <c r="O105" s="139"/>
      <c r="P105" s="139"/>
      <c r="Q105" s="139"/>
      <c r="R105" s="54" t="s">
        <v>1</v>
      </c>
      <c r="S105" s="58" t="s">
        <v>57</v>
      </c>
      <c r="T105" s="5"/>
      <c r="U105" s="7"/>
      <c r="V105" s="7"/>
      <c r="W105" s="125"/>
      <c r="X105" s="125"/>
    </row>
    <row r="106" spans="1:24" ht="22.5" customHeight="1">
      <c r="B106" s="3" t="s">
        <v>34</v>
      </c>
      <c r="C106" s="3"/>
      <c r="D106" s="3"/>
      <c r="E106" s="3"/>
      <c r="F106" s="3"/>
      <c r="G106" s="3"/>
      <c r="H106" s="3"/>
      <c r="I106" s="3"/>
      <c r="J106" s="9"/>
      <c r="K106" s="9"/>
      <c r="L106" s="9"/>
      <c r="M106" s="9"/>
      <c r="N106" s="9"/>
    </row>
    <row r="107" spans="1:24" ht="22.5" customHeight="1">
      <c r="B107" s="3" t="s">
        <v>35</v>
      </c>
      <c r="C107" s="3"/>
      <c r="D107" s="3"/>
      <c r="E107" s="3"/>
      <c r="F107" s="3"/>
      <c r="G107" s="3"/>
      <c r="H107" s="3"/>
      <c r="I107" s="3"/>
      <c r="J107" s="9"/>
      <c r="K107" s="9"/>
      <c r="L107" s="9"/>
      <c r="M107" s="9"/>
      <c r="N107" s="9"/>
    </row>
    <row r="108" spans="1:24" ht="22.9" customHeight="1">
      <c r="B108" s="3" t="s">
        <v>0</v>
      </c>
      <c r="C108" s="3"/>
      <c r="D108" s="3"/>
      <c r="E108" s="3"/>
      <c r="F108" s="3"/>
      <c r="G108" s="3"/>
      <c r="H108" s="3"/>
      <c r="I108" s="3"/>
      <c r="J108" s="9"/>
      <c r="K108" s="9"/>
      <c r="L108" s="9"/>
      <c r="M108" s="9"/>
      <c r="N108" s="9"/>
    </row>
    <row r="109" spans="1:24" ht="17.25">
      <c r="B109" s="3" t="s">
        <v>32</v>
      </c>
    </row>
  </sheetData>
  <sheetProtection formatCells="0" formatRows="0"/>
  <mergeCells count="441">
    <mergeCell ref="E97:E99"/>
    <mergeCell ref="F97:F99"/>
    <mergeCell ref="G97:G99"/>
    <mergeCell ref="B91:B93"/>
    <mergeCell ref="C91:C93"/>
    <mergeCell ref="D91:D93"/>
    <mergeCell ref="E91:E93"/>
    <mergeCell ref="W104:X104"/>
    <mergeCell ref="B105:J105"/>
    <mergeCell ref="L105:M105"/>
    <mergeCell ref="N105:Q105"/>
    <mergeCell ref="W105:X105"/>
    <mergeCell ref="N97:N99"/>
    <mergeCell ref="O97:O99"/>
    <mergeCell ref="O100:O102"/>
    <mergeCell ref="B104:J104"/>
    <mergeCell ref="L104:M104"/>
    <mergeCell ref="N104:Q104"/>
    <mergeCell ref="H97:H99"/>
    <mergeCell ref="I97:I99"/>
    <mergeCell ref="J97:J99"/>
    <mergeCell ref="K97:K99"/>
    <mergeCell ref="L97:L99"/>
    <mergeCell ref="M97:M99"/>
    <mergeCell ref="B97:B99"/>
    <mergeCell ref="C97:C99"/>
    <mergeCell ref="D97:D99"/>
    <mergeCell ref="O94:O96"/>
    <mergeCell ref="J91:J93"/>
    <mergeCell ref="K91:K93"/>
    <mergeCell ref="F94:F96"/>
    <mergeCell ref="G94:G96"/>
    <mergeCell ref="H94:H96"/>
    <mergeCell ref="I94:I96"/>
    <mergeCell ref="L91:L93"/>
    <mergeCell ref="M91:M93"/>
    <mergeCell ref="J94:J96"/>
    <mergeCell ref="K94:K96"/>
    <mergeCell ref="L94:L96"/>
    <mergeCell ref="M94:M96"/>
    <mergeCell ref="B94:B96"/>
    <mergeCell ref="C94:C96"/>
    <mergeCell ref="D94:D96"/>
    <mergeCell ref="E94:E96"/>
    <mergeCell ref="N94:N96"/>
    <mergeCell ref="F91:F93"/>
    <mergeCell ref="G91:G93"/>
    <mergeCell ref="H91:H93"/>
    <mergeCell ref="G85:G87"/>
    <mergeCell ref="H85:H87"/>
    <mergeCell ref="I85:I87"/>
    <mergeCell ref="I91:I93"/>
    <mergeCell ref="N85:N87"/>
    <mergeCell ref="O85:O87"/>
    <mergeCell ref="J88:J90"/>
    <mergeCell ref="K88:K90"/>
    <mergeCell ref="L88:L90"/>
    <mergeCell ref="M88:M90"/>
    <mergeCell ref="N91:N93"/>
    <mergeCell ref="O91:O93"/>
    <mergeCell ref="O88:O90"/>
    <mergeCell ref="J85:J87"/>
    <mergeCell ref="K85:K87"/>
    <mergeCell ref="B79:B81"/>
    <mergeCell ref="C79:C81"/>
    <mergeCell ref="D79:D81"/>
    <mergeCell ref="E79:E81"/>
    <mergeCell ref="B88:B90"/>
    <mergeCell ref="C88:C90"/>
    <mergeCell ref="D88:D90"/>
    <mergeCell ref="E88:E90"/>
    <mergeCell ref="N88:N90"/>
    <mergeCell ref="B85:B87"/>
    <mergeCell ref="C85:C87"/>
    <mergeCell ref="D85:D87"/>
    <mergeCell ref="E85:E87"/>
    <mergeCell ref="B82:B84"/>
    <mergeCell ref="C82:C84"/>
    <mergeCell ref="D82:D84"/>
    <mergeCell ref="E82:E84"/>
    <mergeCell ref="F88:F90"/>
    <mergeCell ref="G88:G90"/>
    <mergeCell ref="H88:H90"/>
    <mergeCell ref="I88:I90"/>
    <mergeCell ref="L85:L87"/>
    <mergeCell ref="M85:M87"/>
    <mergeCell ref="F85:F87"/>
    <mergeCell ref="N79:N81"/>
    <mergeCell ref="O79:O81"/>
    <mergeCell ref="O76:O78"/>
    <mergeCell ref="J73:J75"/>
    <mergeCell ref="K73:K75"/>
    <mergeCell ref="O82:O84"/>
    <mergeCell ref="J79:J81"/>
    <mergeCell ref="K79:K81"/>
    <mergeCell ref="F82:F84"/>
    <mergeCell ref="G82:G84"/>
    <mergeCell ref="H82:H84"/>
    <mergeCell ref="I82:I84"/>
    <mergeCell ref="L79:L81"/>
    <mergeCell ref="M79:M81"/>
    <mergeCell ref="J82:J84"/>
    <mergeCell ref="K82:K84"/>
    <mergeCell ref="L82:L84"/>
    <mergeCell ref="M82:M84"/>
    <mergeCell ref="N82:N84"/>
    <mergeCell ref="F79:F81"/>
    <mergeCell ref="G79:G81"/>
    <mergeCell ref="H79:H81"/>
    <mergeCell ref="I79:I81"/>
    <mergeCell ref="G73:G75"/>
    <mergeCell ref="O73:O75"/>
    <mergeCell ref="J76:J78"/>
    <mergeCell ref="K76:K78"/>
    <mergeCell ref="L76:L78"/>
    <mergeCell ref="M76:M78"/>
    <mergeCell ref="B67:B69"/>
    <mergeCell ref="C67:C69"/>
    <mergeCell ref="D67:D69"/>
    <mergeCell ref="E67:E69"/>
    <mergeCell ref="B76:B78"/>
    <mergeCell ref="C76:C78"/>
    <mergeCell ref="D76:D78"/>
    <mergeCell ref="E76:E78"/>
    <mergeCell ref="N76:N78"/>
    <mergeCell ref="B73:B75"/>
    <mergeCell ref="C73:C75"/>
    <mergeCell ref="D73:D75"/>
    <mergeCell ref="E73:E75"/>
    <mergeCell ref="B70:B72"/>
    <mergeCell ref="C70:C72"/>
    <mergeCell ref="D70:D72"/>
    <mergeCell ref="E70:E72"/>
    <mergeCell ref="F76:F78"/>
    <mergeCell ref="G76:G78"/>
    <mergeCell ref="H76:H78"/>
    <mergeCell ref="I76:I78"/>
    <mergeCell ref="L73:L75"/>
    <mergeCell ref="M73:M75"/>
    <mergeCell ref="F73:F75"/>
    <mergeCell ref="N67:N69"/>
    <mergeCell ref="H73:H75"/>
    <mergeCell ref="I73:I75"/>
    <mergeCell ref="N73:N75"/>
    <mergeCell ref="O67:O69"/>
    <mergeCell ref="O64:O66"/>
    <mergeCell ref="J61:J63"/>
    <mergeCell ref="K61:K63"/>
    <mergeCell ref="O70:O72"/>
    <mergeCell ref="J67:J69"/>
    <mergeCell ref="K67:K69"/>
    <mergeCell ref="F70:F72"/>
    <mergeCell ref="G70:G72"/>
    <mergeCell ref="H70:H72"/>
    <mergeCell ref="I70:I72"/>
    <mergeCell ref="L67:L69"/>
    <mergeCell ref="M67:M69"/>
    <mergeCell ref="J70:J72"/>
    <mergeCell ref="K70:K72"/>
    <mergeCell ref="L70:L72"/>
    <mergeCell ref="M70:M72"/>
    <mergeCell ref="N70:N72"/>
    <mergeCell ref="F67:F69"/>
    <mergeCell ref="G67:G69"/>
    <mergeCell ref="H67:H69"/>
    <mergeCell ref="I67:I69"/>
    <mergeCell ref="G61:G63"/>
    <mergeCell ref="H61:H63"/>
    <mergeCell ref="B55:B57"/>
    <mergeCell ref="C55:C57"/>
    <mergeCell ref="D55:D57"/>
    <mergeCell ref="E55:E57"/>
    <mergeCell ref="B64:B66"/>
    <mergeCell ref="C64:C66"/>
    <mergeCell ref="D64:D66"/>
    <mergeCell ref="E64:E66"/>
    <mergeCell ref="N64:N66"/>
    <mergeCell ref="B61:B63"/>
    <mergeCell ref="C61:C63"/>
    <mergeCell ref="D61:D63"/>
    <mergeCell ref="E61:E63"/>
    <mergeCell ref="B58:B60"/>
    <mergeCell ref="C58:C60"/>
    <mergeCell ref="D58:D60"/>
    <mergeCell ref="E58:E60"/>
    <mergeCell ref="F64:F66"/>
    <mergeCell ref="G64:G66"/>
    <mergeCell ref="H64:H66"/>
    <mergeCell ref="I64:I66"/>
    <mergeCell ref="L61:L63"/>
    <mergeCell ref="M61:M63"/>
    <mergeCell ref="F61:F63"/>
    <mergeCell ref="N55:N57"/>
    <mergeCell ref="O55:O57"/>
    <mergeCell ref="I61:I63"/>
    <mergeCell ref="N61:N63"/>
    <mergeCell ref="O61:O63"/>
    <mergeCell ref="J64:J66"/>
    <mergeCell ref="K64:K66"/>
    <mergeCell ref="L64:L66"/>
    <mergeCell ref="M64:M66"/>
    <mergeCell ref="O58:O60"/>
    <mergeCell ref="J55:J57"/>
    <mergeCell ref="K55:K57"/>
    <mergeCell ref="F58:F60"/>
    <mergeCell ref="G58:G60"/>
    <mergeCell ref="H58:H60"/>
    <mergeCell ref="I58:I60"/>
    <mergeCell ref="L55:L57"/>
    <mergeCell ref="M55:M57"/>
    <mergeCell ref="J58:J60"/>
    <mergeCell ref="K58:K60"/>
    <mergeCell ref="L58:L60"/>
    <mergeCell ref="M58:M60"/>
    <mergeCell ref="N58:N60"/>
    <mergeCell ref="F55:F57"/>
    <mergeCell ref="G55:G57"/>
    <mergeCell ref="H55:H57"/>
    <mergeCell ref="I55:I57"/>
    <mergeCell ref="B43:B45"/>
    <mergeCell ref="C43:C45"/>
    <mergeCell ref="D43:D45"/>
    <mergeCell ref="E43:E45"/>
    <mergeCell ref="B52:B54"/>
    <mergeCell ref="C52:C54"/>
    <mergeCell ref="D52:D54"/>
    <mergeCell ref="E52:E54"/>
    <mergeCell ref="N52:N54"/>
    <mergeCell ref="B49:B51"/>
    <mergeCell ref="C49:C51"/>
    <mergeCell ref="D49:D51"/>
    <mergeCell ref="E49:E51"/>
    <mergeCell ref="B46:B48"/>
    <mergeCell ref="C46:C48"/>
    <mergeCell ref="D46:D48"/>
    <mergeCell ref="E46:E48"/>
    <mergeCell ref="F52:F54"/>
    <mergeCell ref="J49:J51"/>
    <mergeCell ref="K49:K51"/>
    <mergeCell ref="G49:G51"/>
    <mergeCell ref="H49:H51"/>
    <mergeCell ref="I49:I51"/>
    <mergeCell ref="G52:G54"/>
    <mergeCell ref="H52:H54"/>
    <mergeCell ref="I52:I54"/>
    <mergeCell ref="L49:L51"/>
    <mergeCell ref="M49:M51"/>
    <mergeCell ref="F49:F51"/>
    <mergeCell ref="N43:N45"/>
    <mergeCell ref="O43:O45"/>
    <mergeCell ref="O40:O42"/>
    <mergeCell ref="H40:H42"/>
    <mergeCell ref="I40:I42"/>
    <mergeCell ref="N49:N51"/>
    <mergeCell ref="O49:O51"/>
    <mergeCell ref="J52:J54"/>
    <mergeCell ref="K52:K54"/>
    <mergeCell ref="L52:L54"/>
    <mergeCell ref="M52:M54"/>
    <mergeCell ref="O52:O54"/>
    <mergeCell ref="O46:O48"/>
    <mergeCell ref="J43:J45"/>
    <mergeCell ref="K43:K45"/>
    <mergeCell ref="F46:F48"/>
    <mergeCell ref="G46:G48"/>
    <mergeCell ref="H46:H48"/>
    <mergeCell ref="I46:I48"/>
    <mergeCell ref="L43:L45"/>
    <mergeCell ref="M43:M45"/>
    <mergeCell ref="J46:J48"/>
    <mergeCell ref="K46:K48"/>
    <mergeCell ref="L46:L48"/>
    <mergeCell ref="M46:M48"/>
    <mergeCell ref="N46:N48"/>
    <mergeCell ref="F43:F45"/>
    <mergeCell ref="G43:G45"/>
    <mergeCell ref="H43:H45"/>
    <mergeCell ref="I43:I45"/>
    <mergeCell ref="N40:N42"/>
    <mergeCell ref="B37:B39"/>
    <mergeCell ref="C37:C39"/>
    <mergeCell ref="D37:D39"/>
    <mergeCell ref="E37:E39"/>
    <mergeCell ref="B34:B36"/>
    <mergeCell ref="C34:C36"/>
    <mergeCell ref="D34:D36"/>
    <mergeCell ref="E34:E36"/>
    <mergeCell ref="F40:F42"/>
    <mergeCell ref="G40:G42"/>
    <mergeCell ref="J37:J39"/>
    <mergeCell ref="K37:K39"/>
    <mergeCell ref="G37:G39"/>
    <mergeCell ref="H37:H39"/>
    <mergeCell ref="I37:I39"/>
    <mergeCell ref="N37:N39"/>
    <mergeCell ref="J40:J42"/>
    <mergeCell ref="K40:K42"/>
    <mergeCell ref="L40:L42"/>
    <mergeCell ref="M40:M42"/>
    <mergeCell ref="B31:B33"/>
    <mergeCell ref="C31:C33"/>
    <mergeCell ref="D31:D33"/>
    <mergeCell ref="E31:E33"/>
    <mergeCell ref="B40:B42"/>
    <mergeCell ref="C40:C42"/>
    <mergeCell ref="D40:D42"/>
    <mergeCell ref="E40:E42"/>
    <mergeCell ref="L37:L39"/>
    <mergeCell ref="M37:M39"/>
    <mergeCell ref="F37:F39"/>
    <mergeCell ref="O34:O36"/>
    <mergeCell ref="J31:J33"/>
    <mergeCell ref="K31:K33"/>
    <mergeCell ref="F34:F36"/>
    <mergeCell ref="G34:G36"/>
    <mergeCell ref="H34:H36"/>
    <mergeCell ref="I34:I36"/>
    <mergeCell ref="L31:L33"/>
    <mergeCell ref="M31:M33"/>
    <mergeCell ref="J34:J36"/>
    <mergeCell ref="K34:K36"/>
    <mergeCell ref="L34:L36"/>
    <mergeCell ref="M34:M36"/>
    <mergeCell ref="N34:N36"/>
    <mergeCell ref="F31:F33"/>
    <mergeCell ref="G31:G33"/>
    <mergeCell ref="H31:H33"/>
    <mergeCell ref="I31:I33"/>
    <mergeCell ref="O37:O39"/>
    <mergeCell ref="O25:O27"/>
    <mergeCell ref="J28:J30"/>
    <mergeCell ref="K28:K30"/>
    <mergeCell ref="L28:L30"/>
    <mergeCell ref="M28:M30"/>
    <mergeCell ref="N31:N33"/>
    <mergeCell ref="O31:O33"/>
    <mergeCell ref="O28:O30"/>
    <mergeCell ref="J25:J27"/>
    <mergeCell ref="K25:K27"/>
    <mergeCell ref="N28:N30"/>
    <mergeCell ref="M25:M27"/>
    <mergeCell ref="N25:N27"/>
    <mergeCell ref="B22:B24"/>
    <mergeCell ref="C22:C24"/>
    <mergeCell ref="D22:D24"/>
    <mergeCell ref="E22:E24"/>
    <mergeCell ref="F28:F30"/>
    <mergeCell ref="G28:G30"/>
    <mergeCell ref="H28:H30"/>
    <mergeCell ref="I28:I30"/>
    <mergeCell ref="L25:L27"/>
    <mergeCell ref="F25:F27"/>
    <mergeCell ref="G25:G27"/>
    <mergeCell ref="H25:H27"/>
    <mergeCell ref="I25:I27"/>
    <mergeCell ref="B28:B30"/>
    <mergeCell ref="C28:C30"/>
    <mergeCell ref="D28:D30"/>
    <mergeCell ref="E28:E30"/>
    <mergeCell ref="B25:B27"/>
    <mergeCell ref="C25:C27"/>
    <mergeCell ref="D25:D27"/>
    <mergeCell ref="E25:E27"/>
    <mergeCell ref="B13:B15"/>
    <mergeCell ref="C13:C15"/>
    <mergeCell ref="O22:O24"/>
    <mergeCell ref="J19:J21"/>
    <mergeCell ref="K19:K21"/>
    <mergeCell ref="F22:F24"/>
    <mergeCell ref="G22:G24"/>
    <mergeCell ref="H22:H24"/>
    <mergeCell ref="I22:I24"/>
    <mergeCell ref="L19:L21"/>
    <mergeCell ref="M19:M21"/>
    <mergeCell ref="J22:J24"/>
    <mergeCell ref="K22:K24"/>
    <mergeCell ref="L22:L24"/>
    <mergeCell ref="M22:M24"/>
    <mergeCell ref="N22:N24"/>
    <mergeCell ref="F19:F21"/>
    <mergeCell ref="G19:G21"/>
    <mergeCell ref="H19:H21"/>
    <mergeCell ref="I19:I21"/>
    <mergeCell ref="B19:B21"/>
    <mergeCell ref="C19:C21"/>
    <mergeCell ref="D19:D21"/>
    <mergeCell ref="E19:E21"/>
    <mergeCell ref="J16:J18"/>
    <mergeCell ref="K16:K18"/>
    <mergeCell ref="L16:L18"/>
    <mergeCell ref="M16:M18"/>
    <mergeCell ref="N19:N21"/>
    <mergeCell ref="O19:O21"/>
    <mergeCell ref="B16:B18"/>
    <mergeCell ref="C16:C18"/>
    <mergeCell ref="D16:D18"/>
    <mergeCell ref="E16:E18"/>
    <mergeCell ref="N16:N18"/>
    <mergeCell ref="O16:O18"/>
    <mergeCell ref="F16:F18"/>
    <mergeCell ref="G16:G18"/>
    <mergeCell ref="H16:H18"/>
    <mergeCell ref="I16:I18"/>
    <mergeCell ref="D13:D15"/>
    <mergeCell ref="E13:E15"/>
    <mergeCell ref="F13:F15"/>
    <mergeCell ref="G13:G15"/>
    <mergeCell ref="H13:H15"/>
    <mergeCell ref="I13:I15"/>
    <mergeCell ref="Q8:R8"/>
    <mergeCell ref="S8:S9"/>
    <mergeCell ref="J10:J12"/>
    <mergeCell ref="K10:K12"/>
    <mergeCell ref="L10:L12"/>
    <mergeCell ref="M10:M12"/>
    <mergeCell ref="F10:F12"/>
    <mergeCell ref="G10:G12"/>
    <mergeCell ref="H10:H12"/>
    <mergeCell ref="I10:I12"/>
    <mergeCell ref="N13:N15"/>
    <mergeCell ref="O13:O15"/>
    <mergeCell ref="J13:J15"/>
    <mergeCell ref="K13:K15"/>
    <mergeCell ref="L13:L15"/>
    <mergeCell ref="M13:M15"/>
    <mergeCell ref="B10:B12"/>
    <mergeCell ref="C10:C12"/>
    <mergeCell ref="D10:D12"/>
    <mergeCell ref="E10:E12"/>
    <mergeCell ref="B2:K2"/>
    <mergeCell ref="L3:O3"/>
    <mergeCell ref="B5:J5"/>
    <mergeCell ref="B8:B9"/>
    <mergeCell ref="C8:J9"/>
    <mergeCell ref="K8:K9"/>
    <mergeCell ref="L8:L9"/>
    <mergeCell ref="M8:M9"/>
    <mergeCell ref="N8:N9"/>
    <mergeCell ref="O8:O9"/>
    <mergeCell ref="N10:N12"/>
    <mergeCell ref="O10:O12"/>
  </mergeCells>
  <phoneticPr fontId="2"/>
  <hyperlinks>
    <hyperlink ref="S105" r:id="rId1"/>
  </hyperlinks>
  <printOptions horizontalCentered="1"/>
  <pageMargins left="0.31496062992125984" right="0.31496062992125984" top="0.74803149606299213" bottom="0.74803149606299213" header="0.31496062992125984" footer="0.31496062992125984"/>
  <pageSetup paperSize="9" scale="55" orientation="landscape" r:id="rId2"/>
  <rowBreaks count="1" manualBreakCount="1">
    <brk id="109" min="1"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1-4【復25】</vt:lpstr>
      <vt:lpstr>1-4【文25】</vt:lpstr>
      <vt:lpstr>1-4【国25】</vt:lpstr>
      <vt:lpstr>'1-4【国25】'!Print_Area</vt:lpstr>
      <vt:lpstr>'1-4【復25】'!Print_Area</vt:lpstr>
      <vt:lpstr>'1-4【文25】'!Print_Area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真鍋 聡（復興庁本庁）</dc:creator>
  <cp:lastModifiedBy>0000051031</cp:lastModifiedBy>
  <cp:lastPrinted>2013-05-27T02:03:34Z</cp:lastPrinted>
  <dcterms:created xsi:type="dcterms:W3CDTF">2013-03-25T16:29:40Z</dcterms:created>
  <dcterms:modified xsi:type="dcterms:W3CDTF">2013-07-17T01:09:04Z</dcterms:modified>
</cp:coreProperties>
</file>